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5940" yWindow="30" windowWidth="11295" windowHeight="6495"/>
  </bookViews>
  <sheets>
    <sheet name="Сводная бух.справка (0504833)" sheetId="8" r:id="rId1"/>
  </sheets>
  <functionGroups builtInGroupCount="18"/>
  <definedNames>
    <definedName name="CreatorCaption">'Сводная бух.справка (0504833)'!$K$21</definedName>
    <definedName name="CreatorsEnd">'Сводная бух.справка (0504833)'!#REF!</definedName>
    <definedName name="EndCreatorDate">'Сводная бух.справка (0504833)'!$CH$24</definedName>
    <definedName name="First_creator">'Сводная бух.справка (0504833)'!#REF!</definedName>
    <definedName name="HeadCreatorCaption">'Сводная бух.справка (0504833)'!$BH$21</definedName>
    <definedName name="HeadCreatorPost">'Сводная бух.справка (0504833)'!$BH$23</definedName>
    <definedName name="StartCreatorDate">'Сводная бух.справка (0504833)'!$BH$24</definedName>
    <definedName name="_xlnm.Print_Area" localSheetId="0">'Сводная бух.справка (0504833)'!$K$1:$CS$36</definedName>
  </definedNames>
  <calcPr calcId="152511"/>
</workbook>
</file>

<file path=xl/calcChain.xml><?xml version="1.0" encoding="utf-8"?>
<calcChain xmlns="http://schemas.openxmlformats.org/spreadsheetml/2006/main">
  <c r="F15" i="8" l="1"/>
  <c r="K15" i="8" s="1"/>
  <c r="F16" i="8"/>
  <c r="K16" i="8" s="1"/>
  <c r="F17" i="8"/>
  <c r="K17" i="8" s="1"/>
  <c r="F18" i="8"/>
  <c r="K18" i="8" s="1"/>
  <c r="F19" i="8"/>
  <c r="K19" i="8" s="1"/>
  <c r="F14" i="8" l="1"/>
  <c r="K14" i="8" s="1"/>
  <c r="M34" i="8"/>
  <c r="BI24" i="8"/>
  <c r="L24" i="8"/>
  <c r="AD34" i="8"/>
  <c r="CC24" i="8"/>
  <c r="AC24" i="8"/>
  <c r="Q34" i="8"/>
  <c r="Y29" i="8"/>
  <c r="P24" i="8"/>
  <c r="BM24" i="8"/>
  <c r="AG4" i="8"/>
  <c r="I1" i="8" l="1"/>
</calcChain>
</file>

<file path=xl/sharedStrings.xml><?xml version="1.0" encoding="utf-8"?>
<sst xmlns="http://schemas.openxmlformats.org/spreadsheetml/2006/main" count="109" uniqueCount="64">
  <si>
    <t>Сумма</t>
  </si>
  <si>
    <t>КОДЫ</t>
  </si>
  <si>
    <t>0504833</t>
  </si>
  <si>
    <t>Учреждение</t>
  </si>
  <si>
    <t>Структурное подразделение</t>
  </si>
  <si>
    <t>Единица измерения: руб.</t>
  </si>
  <si>
    <t>Наименование и основание проводимой операции</t>
  </si>
  <si>
    <t>Номер документа</t>
  </si>
  <si>
    <t>Дата</t>
  </si>
  <si>
    <t>Номер счета</t>
  </si>
  <si>
    <t>по дебету</t>
  </si>
  <si>
    <t>по кредиту</t>
  </si>
  <si>
    <t>(должность)</t>
  </si>
  <si>
    <t>(подпись)</t>
  </si>
  <si>
    <t>(расшифровка подписи)</t>
  </si>
  <si>
    <t>(телефон)</t>
  </si>
  <si>
    <t>Главный бухгалтер</t>
  </si>
  <si>
    <t>БУХГАЛТЕРСКАЯ СПРАВКА</t>
  </si>
  <si>
    <t>Форма по ОКУД</t>
  </si>
  <si>
    <t>от</t>
  </si>
  <si>
    <t>по ОКПО</t>
  </si>
  <si>
    <t>ИНН</t>
  </si>
  <si>
    <t>КПП</t>
  </si>
  <si>
    <t>по ОКЕИ</t>
  </si>
  <si>
    <t>383</t>
  </si>
  <si>
    <t>1</t>
  </si>
  <si>
    <t>2</t>
  </si>
  <si>
    <t>3</t>
  </si>
  <si>
    <t>5</t>
  </si>
  <si>
    <t>"</t>
  </si>
  <si>
    <t>г.</t>
  </si>
  <si>
    <t>Отметка о принятии Бухгалтерской справки  к учету</t>
  </si>
  <si>
    <t>Операции приняты к учету</t>
  </si>
  <si>
    <t>с отражением в</t>
  </si>
  <si>
    <t>(наименование регистра, номер, за период)</t>
  </si>
  <si>
    <t>(руководитель структурного</t>
  </si>
  <si>
    <t>подразделения)</t>
  </si>
  <si>
    <t>//ИСПП100442</t>
  </si>
  <si>
    <t>Исполнители</t>
  </si>
  <si>
    <t>Ответственные исполнители</t>
  </si>
  <si>
    <t xml:space="preserve"> </t>
  </si>
  <si>
    <t>МАДОУ № 36 "Теремок"</t>
  </si>
  <si>
    <t>14502952</t>
  </si>
  <si>
    <t>663301001</t>
  </si>
  <si>
    <t>Поступление на счет вложений</t>
  </si>
  <si>
    <t>Приход на счет вложений</t>
  </si>
  <si>
    <t>Игрушки дорогостоящие</t>
  </si>
  <si>
    <t>,   ООО "СИМАМАРТ"  (692), 2020.10.16 №СМТ00544593*(№СМТ00544593*), Игрушки дорогостоящие</t>
  </si>
  <si>
    <t>, ООО "УСПЕХ"(724), 2020.12.11 №116(№116), Игрушки дорогостоящие</t>
  </si>
  <si>
    <t>Лыжи пластиковые</t>
  </si>
  <si>
    <t>,   ООО "СИМАМАРТ"  (692), 2020.12.11 №СМТ00649652(№СМТ00649652), Лыжи пластиковые</t>
  </si>
  <si>
    <t>Ель искусственная</t>
  </si>
  <si>
    <t>,   ООО "СИМАМАРТ"  (692), 2020.12.11 №СМТ00649652(№СМТ00649652), Ель искусственная</t>
  </si>
  <si>
    <t>Ботинки лыжные</t>
  </si>
  <si>
    <t>,   ООО "СИМАМАРТ"  (692), 2020.12.11 №СМТ00649652(№СМТ00649652), Ботинки лыжные</t>
  </si>
  <si>
    <t>28</t>
  </si>
  <si>
    <t>07010000000000000 4 10631 310</t>
  </si>
  <si>
    <t>07010000000000244 4 30231 734</t>
  </si>
  <si>
    <t>4</t>
  </si>
  <si>
    <t>32</t>
  </si>
  <si>
    <t>07010000000000244 4 10631 310</t>
  </si>
  <si>
    <t>33</t>
  </si>
  <si>
    <t>Admin (Администратор)</t>
  </si>
  <si>
    <t>Панишева Надежда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</si>
</sst>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7"/>
      <name val="Arial Cyr"/>
      <family val="2"/>
      <charset val="204"/>
    </font>
    <font>
      <sz val="9"/>
      <name val="Arial Cyr"/>
      <charset val="204"/>
    </font>
    <font>
      <sz val="12"/>
      <color indexed="0"/>
      <name val="Arial"/>
      <family val="2"/>
      <charset val="204"/>
    </font>
    <font>
      <b/>
      <sz val="7.5"/>
      <name val="Arial Cyr"/>
      <charset val="204"/>
    </font>
    <font>
      <sz val="7"/>
      <name val="Arial Cyr"/>
      <charset val="204"/>
    </font>
    <font>
      <b/>
      <i/>
      <sz val="8"/>
      <name val="Arial Cyr"/>
      <charset val="204"/>
    </font>
    <font>
      <i/>
      <sz val="7"/>
      <name val="Arial Cyr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>
      <alignment horizontal="left" vertical="top" wrapText="1"/>
    </xf>
  </cellStyleXfs>
  <cellXfs count="8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4" fillId="0" borderId="0" xfId="0" applyFont="1" applyAlignment="1"/>
    <xf numFmtId="0" fontId="10" fillId="0" borderId="0" xfId="1" applyFont="1" applyAlignment="1"/>
    <xf numFmtId="49" fontId="6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0" xfId="0" applyFont="1" applyAlignment="1">
      <alignment horizont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 applyAlignment="1"/>
    <xf numFmtId="0" fontId="1" fillId="2" borderId="0" xfId="0" applyFont="1" applyFill="1" applyAlignment="1">
      <alignment wrapText="1"/>
    </xf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/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wrapText="1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/>
    <xf numFmtId="49" fontId="0" fillId="2" borderId="0" xfId="0" applyNumberFormat="1" applyFill="1"/>
    <xf numFmtId="0" fontId="1" fillId="0" borderId="10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right" vertical="center" shrinkToFit="1"/>
    </xf>
    <xf numFmtId="0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9" fillId="0" borderId="28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7" fillId="0" borderId="28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7" fillId="0" borderId="28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49" fontId="1" fillId="0" borderId="25" xfId="0" applyNumberFormat="1" applyFont="1" applyBorder="1" applyAlignment="1">
      <alignment horizontal="center"/>
    </xf>
    <xf numFmtId="49" fontId="1" fillId="0" borderId="26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wrapText="1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10" fillId="0" borderId="0" xfId="1" applyFont="1" applyAlignment="1">
      <alignment horizontal="left"/>
    </xf>
    <xf numFmtId="14" fontId="1" fillId="0" borderId="15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1" xfId="0" applyNumberFormat="1" applyFont="1" applyBorder="1" applyAlignment="1">
      <alignment horizontal="center" vertical="top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DG35"/>
  <sheetViews>
    <sheetView showGridLines="0" tabSelected="1" topLeftCell="J1" zoomScaleNormal="100" zoomScaleSheetLayoutView="98" workbookViewId="0">
      <selection activeCell="K1" sqref="K1"/>
    </sheetView>
  </sheetViews>
  <sheetFormatPr defaultRowHeight="12.75" x14ac:dyDescent="0.2"/>
  <cols>
    <col min="1" max="1" width="59.42578125" style="30" hidden="1" customWidth="1"/>
    <col min="2" max="3" width="22.85546875" style="30" hidden="1" customWidth="1"/>
    <col min="4" max="4" width="14.85546875" style="30" hidden="1" customWidth="1"/>
    <col min="5" max="5" width="14.85546875" style="26" hidden="1" customWidth="1"/>
    <col min="6" max="6" width="22.85546875" style="26" hidden="1" customWidth="1"/>
    <col min="7" max="8" width="14.85546875" style="26" hidden="1" customWidth="1"/>
    <col min="9" max="9" width="38.85546875" style="26" hidden="1" customWidth="1"/>
    <col min="10" max="10" width="0.140625" style="4" customWidth="1"/>
    <col min="11" max="45" width="1.140625" customWidth="1"/>
    <col min="46" max="46" width="7.42578125" hidden="1" customWidth="1"/>
    <col min="47" max="47" width="6.42578125" hidden="1" customWidth="1"/>
    <col min="48" max="48" width="4.140625" hidden="1" customWidth="1"/>
    <col min="49" max="49" width="9.42578125" hidden="1" customWidth="1"/>
    <col min="50" max="53" width="1.140625" customWidth="1"/>
    <col min="54" max="54" width="4.7109375" customWidth="1"/>
    <col min="55" max="67" width="1.140625" customWidth="1"/>
    <col min="68" max="68" width="8" hidden="1" customWidth="1"/>
    <col min="69" max="69" width="3.85546875" hidden="1" customWidth="1"/>
    <col min="70" max="70" width="9.140625" hidden="1" customWidth="1"/>
    <col min="71" max="80" width="1.140625" customWidth="1"/>
    <col min="81" max="81" width="4.42578125" customWidth="1"/>
    <col min="82" max="97" width="1.140625" customWidth="1"/>
    <col min="99" max="99" width="37.7109375" style="27" hidden="1" customWidth="1"/>
    <col min="100" max="100" width="23" style="27" hidden="1" customWidth="1"/>
    <col min="101" max="111" width="9.140625" style="27" hidden="1" customWidth="1"/>
  </cols>
  <sheetData>
    <row r="1" spans="1:111" s="1" customFormat="1" x14ac:dyDescent="0.2">
      <c r="A1" s="30"/>
      <c r="B1" s="30"/>
      <c r="C1" s="30"/>
      <c r="D1" s="30"/>
      <c r="E1" s="26"/>
      <c r="F1" s="26"/>
      <c r="G1" s="26"/>
      <c r="H1" s="26"/>
      <c r="I1" s="26">
        <f ca="1">+A:I</f>
        <v>0</v>
      </c>
      <c r="J1" s="4"/>
      <c r="K1" t="s">
        <v>40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</row>
    <row r="2" spans="1:111" ht="13.5" thickBot="1" x14ac:dyDescent="0.25">
      <c r="K2" s="79" t="s">
        <v>17</v>
      </c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I2" s="59" t="s">
        <v>1</v>
      </c>
      <c r="CJ2" s="59"/>
      <c r="CK2" s="59"/>
      <c r="CL2" s="59"/>
      <c r="CM2" s="59"/>
      <c r="CN2" s="59"/>
      <c r="CO2" s="59"/>
      <c r="CP2" s="59"/>
      <c r="CQ2" s="59"/>
      <c r="CR2" s="59"/>
      <c r="CS2" s="59"/>
    </row>
    <row r="3" spans="1:111" x14ac:dyDescent="0.2">
      <c r="BW3" s="53" t="s">
        <v>18</v>
      </c>
      <c r="BX3" s="53"/>
      <c r="BY3" s="53"/>
      <c r="BZ3" s="53"/>
      <c r="CA3" s="53"/>
      <c r="CB3" s="53"/>
      <c r="CC3" s="53"/>
      <c r="CD3" s="53"/>
      <c r="CE3" s="53"/>
      <c r="CF3" s="53"/>
      <c r="CG3" s="53"/>
      <c r="CI3" s="60" t="s">
        <v>2</v>
      </c>
      <c r="CJ3" s="61"/>
      <c r="CK3" s="61"/>
      <c r="CL3" s="61"/>
      <c r="CM3" s="61"/>
      <c r="CN3" s="61"/>
      <c r="CO3" s="61"/>
      <c r="CP3" s="61"/>
      <c r="CQ3" s="61"/>
      <c r="CR3" s="61"/>
      <c r="CS3" s="62"/>
    </row>
    <row r="4" spans="1:111" ht="15.75" customHeight="1" x14ac:dyDescent="0.2"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6" t="s">
        <v>19</v>
      </c>
      <c r="AE4" s="6"/>
      <c r="AF4" s="6"/>
      <c r="AG4" s="63" t="str">
        <f>ФорматДаты(CI4)</f>
        <v>16 октября 2020г</v>
      </c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3" t="s">
        <v>8</v>
      </c>
      <c r="CB4" s="53"/>
      <c r="CC4" s="53"/>
      <c r="CD4" s="53"/>
      <c r="CE4" s="53"/>
      <c r="CF4" s="53"/>
      <c r="CG4" s="53"/>
      <c r="CI4" s="64">
        <v>44120</v>
      </c>
      <c r="CJ4" s="65"/>
      <c r="CK4" s="65"/>
      <c r="CL4" s="65"/>
      <c r="CM4" s="65"/>
      <c r="CN4" s="65"/>
      <c r="CO4" s="65"/>
      <c r="CP4" s="65"/>
      <c r="CQ4" s="65"/>
      <c r="CR4" s="65"/>
      <c r="CS4" s="66"/>
    </row>
    <row r="5" spans="1:111" x14ac:dyDescent="0.2">
      <c r="A5" s="32" t="s">
        <v>41</v>
      </c>
      <c r="K5" s="78" t="s">
        <v>3</v>
      </c>
      <c r="L5" s="78"/>
      <c r="M5" s="78"/>
      <c r="N5" s="78"/>
      <c r="O5" s="78"/>
      <c r="P5" s="78"/>
      <c r="Q5" s="78"/>
      <c r="R5" s="78"/>
      <c r="S5" s="78"/>
      <c r="T5" s="58" t="s">
        <v>41</v>
      </c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3" t="s">
        <v>20</v>
      </c>
      <c r="CB5" s="53"/>
      <c r="CC5" s="53"/>
      <c r="CD5" s="53"/>
      <c r="CE5" s="53"/>
      <c r="CF5" s="53"/>
      <c r="CG5" s="53"/>
      <c r="CI5" s="67" t="s">
        <v>42</v>
      </c>
      <c r="CJ5" s="68"/>
      <c r="CK5" s="68"/>
      <c r="CL5" s="68"/>
      <c r="CM5" s="68"/>
      <c r="CN5" s="68"/>
      <c r="CO5" s="68"/>
      <c r="CP5" s="68"/>
      <c r="CQ5" s="68"/>
      <c r="CR5" s="68"/>
      <c r="CS5" s="69"/>
    </row>
    <row r="6" spans="1:111" ht="4.5" customHeight="1" thickBot="1" x14ac:dyDescent="0.25">
      <c r="CI6" s="70"/>
      <c r="CJ6" s="59"/>
      <c r="CK6" s="59"/>
      <c r="CL6" s="59"/>
      <c r="CM6" s="59"/>
      <c r="CN6" s="59"/>
      <c r="CO6" s="59"/>
      <c r="CP6" s="59"/>
      <c r="CQ6" s="59"/>
      <c r="CR6" s="59"/>
      <c r="CS6" s="71"/>
    </row>
    <row r="7" spans="1:111" ht="13.5" thickBot="1" x14ac:dyDescent="0.25">
      <c r="BC7" s="50" t="s">
        <v>21</v>
      </c>
      <c r="BD7" s="50"/>
      <c r="BE7" s="50"/>
      <c r="BF7" s="50"/>
      <c r="BH7" s="72">
        <v>6633008706</v>
      </c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4"/>
      <c r="CA7" s="53" t="s">
        <v>22</v>
      </c>
      <c r="CB7" s="53"/>
      <c r="CC7" s="53"/>
      <c r="CD7" s="53"/>
      <c r="CE7" s="53"/>
      <c r="CF7" s="53"/>
      <c r="CG7" s="53"/>
      <c r="CI7" s="75" t="s">
        <v>43</v>
      </c>
      <c r="CJ7" s="76"/>
      <c r="CK7" s="76"/>
      <c r="CL7" s="76"/>
      <c r="CM7" s="76"/>
      <c r="CN7" s="76"/>
      <c r="CO7" s="76"/>
      <c r="CP7" s="76"/>
      <c r="CQ7" s="76"/>
      <c r="CR7" s="76"/>
      <c r="CS7" s="77"/>
    </row>
    <row r="8" spans="1:111" ht="27" customHeight="1" x14ac:dyDescent="0.2">
      <c r="B8" s="26"/>
      <c r="C8" s="26"/>
      <c r="D8" s="26"/>
      <c r="K8" s="78" t="s">
        <v>4</v>
      </c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I8" s="67"/>
      <c r="CJ8" s="68"/>
      <c r="CK8" s="68"/>
      <c r="CL8" s="68"/>
      <c r="CM8" s="68"/>
      <c r="CN8" s="68"/>
      <c r="CO8" s="68"/>
      <c r="CP8" s="68"/>
      <c r="CQ8" s="68"/>
      <c r="CR8" s="68"/>
      <c r="CS8" s="69"/>
    </row>
    <row r="9" spans="1:111" ht="16.5" customHeight="1" thickBot="1" x14ac:dyDescent="0.25">
      <c r="K9" s="78" t="s">
        <v>5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CA9" s="53" t="s">
        <v>23</v>
      </c>
      <c r="CB9" s="53"/>
      <c r="CC9" s="53"/>
      <c r="CD9" s="53"/>
      <c r="CE9" s="53"/>
      <c r="CF9" s="53"/>
      <c r="CG9" s="53"/>
      <c r="CI9" s="54" t="s">
        <v>24</v>
      </c>
      <c r="CJ9" s="55"/>
      <c r="CK9" s="55"/>
      <c r="CL9" s="55"/>
      <c r="CM9" s="55"/>
      <c r="CN9" s="55"/>
      <c r="CO9" s="55"/>
      <c r="CP9" s="55"/>
      <c r="CQ9" s="55"/>
      <c r="CR9" s="55"/>
      <c r="CS9" s="56"/>
    </row>
    <row r="10" spans="1:111" ht="10.5" customHeight="1" x14ac:dyDescent="0.2">
      <c r="CV10" s="27" t="s">
        <v>44</v>
      </c>
    </row>
    <row r="11" spans="1:111" ht="22.5" customHeight="1" x14ac:dyDescent="0.2">
      <c r="K11" s="57" t="s">
        <v>6</v>
      </c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 t="s">
        <v>7</v>
      </c>
      <c r="AF11" s="57"/>
      <c r="AG11" s="57"/>
      <c r="AH11" s="57"/>
      <c r="AI11" s="57"/>
      <c r="AJ11" s="57"/>
      <c r="AK11" s="57"/>
      <c r="AL11" s="57" t="s">
        <v>8</v>
      </c>
      <c r="AM11" s="57"/>
      <c r="AN11" s="57"/>
      <c r="AO11" s="57"/>
      <c r="AP11" s="57"/>
      <c r="AQ11" s="57"/>
      <c r="AR11" s="57"/>
      <c r="AS11" s="57"/>
      <c r="AT11" s="7"/>
      <c r="AU11" s="7"/>
      <c r="AV11" s="7"/>
      <c r="AW11" s="7"/>
      <c r="AX11" s="57" t="s">
        <v>9</v>
      </c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 t="s">
        <v>0</v>
      </c>
      <c r="CL11" s="57"/>
      <c r="CM11" s="57"/>
      <c r="CN11" s="57"/>
      <c r="CO11" s="57"/>
      <c r="CP11" s="57"/>
      <c r="CQ11" s="57"/>
      <c r="CR11" s="57"/>
      <c r="CS11" s="57"/>
    </row>
    <row r="12" spans="1:111" s="2" customFormat="1" ht="11.25" x14ac:dyDescent="0.2">
      <c r="A12" s="30"/>
      <c r="B12" s="30"/>
      <c r="C12" s="30"/>
      <c r="D12" s="30"/>
      <c r="E12" s="26"/>
      <c r="F12" s="26"/>
      <c r="G12" s="26"/>
      <c r="H12" s="26"/>
      <c r="I12" s="26"/>
      <c r="J12" s="4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7"/>
      <c r="AU12" s="7"/>
      <c r="AV12" s="7"/>
      <c r="AW12" s="7"/>
      <c r="AX12" s="57" t="s">
        <v>10</v>
      </c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7"/>
      <c r="BQ12" s="7"/>
      <c r="BR12" s="7"/>
      <c r="BS12" s="57" t="s">
        <v>11</v>
      </c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</row>
    <row r="13" spans="1:111" ht="12" customHeight="1" x14ac:dyDescent="0.2">
      <c r="K13" s="52" t="s">
        <v>25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 t="s">
        <v>26</v>
      </c>
      <c r="AF13" s="52"/>
      <c r="AG13" s="52"/>
      <c r="AH13" s="52"/>
      <c r="AI13" s="52"/>
      <c r="AJ13" s="52"/>
      <c r="AK13" s="52"/>
      <c r="AL13" s="52" t="s">
        <v>27</v>
      </c>
      <c r="AM13" s="52"/>
      <c r="AN13" s="52"/>
      <c r="AO13" s="52"/>
      <c r="AP13" s="52"/>
      <c r="AQ13" s="52"/>
      <c r="AR13" s="52"/>
      <c r="AS13" s="52"/>
      <c r="AT13" s="8"/>
      <c r="AU13" s="8"/>
      <c r="AV13" s="8"/>
      <c r="AW13" s="8"/>
      <c r="AX13" s="80">
        <v>4</v>
      </c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9"/>
      <c r="BQ13" s="8"/>
      <c r="BR13" s="8"/>
      <c r="BS13" s="80" t="s">
        <v>28</v>
      </c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52">
        <v>6</v>
      </c>
      <c r="CL13" s="52"/>
      <c r="CM13" s="52"/>
      <c r="CN13" s="52"/>
      <c r="CO13" s="52"/>
      <c r="CP13" s="52"/>
      <c r="CQ13" s="52"/>
      <c r="CR13" s="52"/>
      <c r="CS13" s="52"/>
      <c r="CV13" s="27" t="s">
        <v>37</v>
      </c>
    </row>
    <row r="14" spans="1:111" ht="78.75" x14ac:dyDescent="0.2">
      <c r="B14" s="26" t="s">
        <v>46</v>
      </c>
      <c r="C14" s="26"/>
      <c r="D14" s="30" t="s">
        <v>47</v>
      </c>
      <c r="E14" s="26" t="s">
        <v>45</v>
      </c>
      <c r="F14" s="32" t="str">
        <f>$CV$10&amp;D14</f>
        <v>Поступление на счет вложений,   ООО "СИМАМАРТ"  (692), 2020.10.16 №СМТ00544593*(№СМТ00544593*), Игрушки дорогостоящие</v>
      </c>
      <c r="K14" s="38" t="str">
        <f>IF(F14&lt;&gt;"",F14,E14)</f>
        <v>Поступление на счет вложений,   ООО "СИМАМАРТ"  (692), 2020.10.16 №СМТ00544593*(№СМТ00544593*), Игрушки дорогостоящие</v>
      </c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9" t="s">
        <v>55</v>
      </c>
      <c r="AF14" s="39"/>
      <c r="AG14" s="39"/>
      <c r="AH14" s="39"/>
      <c r="AI14" s="39"/>
      <c r="AJ14" s="39"/>
      <c r="AK14" s="39"/>
      <c r="AL14" s="40">
        <v>44120</v>
      </c>
      <c r="AM14" s="41"/>
      <c r="AN14" s="41"/>
      <c r="AO14" s="41"/>
      <c r="AP14" s="41"/>
      <c r="AQ14" s="41"/>
      <c r="AR14" s="41"/>
      <c r="AS14" s="41"/>
      <c r="AT14" s="10"/>
      <c r="AU14" s="10"/>
      <c r="AV14" s="10"/>
      <c r="AW14" s="10"/>
      <c r="AX14" s="42" t="s">
        <v>56</v>
      </c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11"/>
      <c r="BQ14" s="11"/>
      <c r="BR14" s="11"/>
      <c r="BS14" s="42" t="s">
        <v>57</v>
      </c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37">
        <v>115018.81</v>
      </c>
      <c r="CL14" s="37"/>
      <c r="CM14" s="37"/>
      <c r="CN14" s="37"/>
      <c r="CO14" s="37"/>
      <c r="CP14" s="37"/>
      <c r="CQ14" s="37"/>
      <c r="CR14" s="37"/>
      <c r="CS14" s="37"/>
      <c r="CV14" s="30"/>
      <c r="CW14" s="26"/>
      <c r="CX14" s="26"/>
      <c r="CY14" s="26"/>
      <c r="CZ14" s="26"/>
      <c r="DB14" s="26"/>
      <c r="DC14" s="26"/>
      <c r="DD14" s="26"/>
      <c r="DE14" s="26"/>
      <c r="DF14" s="35" t="s">
        <v>58</v>
      </c>
    </row>
    <row r="15" spans="1:111" ht="56.25" x14ac:dyDescent="0.2">
      <c r="B15" s="26" t="s">
        <v>46</v>
      </c>
      <c r="C15" s="26"/>
      <c r="D15" s="30" t="s">
        <v>48</v>
      </c>
      <c r="E15" s="26" t="s">
        <v>45</v>
      </c>
      <c r="F15" s="32" t="str">
        <f t="shared" ref="F15:F19" si="0">$CV$10&amp;D15</f>
        <v>Поступление на счет вложений, ООО "УСПЕХ"(724), 2020.12.11 №116(№116), Игрушки дорогостоящие</v>
      </c>
      <c r="K15" s="38" t="str">
        <f t="shared" ref="K15:K19" si="1">IF(F15&lt;&gt;"",F15,E15)</f>
        <v>Поступление на счет вложений, ООО "УСПЕХ"(724), 2020.12.11 №116(№116), Игрушки дорогостоящие</v>
      </c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9" t="s">
        <v>59</v>
      </c>
      <c r="AF15" s="39"/>
      <c r="AG15" s="39"/>
      <c r="AH15" s="39"/>
      <c r="AI15" s="39"/>
      <c r="AJ15" s="39"/>
      <c r="AK15" s="39"/>
      <c r="AL15" s="40">
        <v>44176</v>
      </c>
      <c r="AM15" s="41"/>
      <c r="AN15" s="41"/>
      <c r="AO15" s="41"/>
      <c r="AP15" s="41"/>
      <c r="AQ15" s="41"/>
      <c r="AR15" s="41"/>
      <c r="AS15" s="41"/>
      <c r="AT15" s="10"/>
      <c r="AU15" s="10"/>
      <c r="AV15" s="10"/>
      <c r="AW15" s="10"/>
      <c r="AX15" s="42" t="s">
        <v>60</v>
      </c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11"/>
      <c r="BQ15" s="11"/>
      <c r="BR15" s="11"/>
      <c r="BS15" s="42" t="s">
        <v>57</v>
      </c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37">
        <v>99999</v>
      </c>
      <c r="CL15" s="37"/>
      <c r="CM15" s="37"/>
      <c r="CN15" s="37"/>
      <c r="CO15" s="37"/>
      <c r="CP15" s="37"/>
      <c r="CQ15" s="37"/>
      <c r="CR15" s="37"/>
      <c r="CS15" s="37"/>
      <c r="CV15" s="30"/>
      <c r="CW15" s="26"/>
      <c r="CX15" s="26"/>
      <c r="CY15" s="26"/>
      <c r="CZ15" s="26"/>
      <c r="DB15" s="26"/>
      <c r="DC15" s="26"/>
      <c r="DD15" s="26"/>
      <c r="DE15" s="26"/>
      <c r="DF15" s="35" t="s">
        <v>58</v>
      </c>
    </row>
    <row r="16" spans="1:111" ht="67.5" x14ac:dyDescent="0.2">
      <c r="B16" s="26" t="s">
        <v>49</v>
      </c>
      <c r="C16" s="26"/>
      <c r="D16" s="30" t="s">
        <v>50</v>
      </c>
      <c r="E16" s="26" t="s">
        <v>45</v>
      </c>
      <c r="F16" s="32" t="str">
        <f t="shared" si="0"/>
        <v>Поступление на счет вложений,   ООО "СИМАМАРТ"  (692), 2020.12.11 №СМТ00649652(№СМТ00649652), Лыжи пластиковые</v>
      </c>
      <c r="K16" s="38" t="str">
        <f t="shared" si="1"/>
        <v>Поступление на счет вложений,   ООО "СИМАМАРТ"  (692), 2020.12.11 №СМТ00649652(№СМТ00649652), Лыжи пластиковые</v>
      </c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9" t="s">
        <v>61</v>
      </c>
      <c r="AF16" s="39"/>
      <c r="AG16" s="39"/>
      <c r="AH16" s="39"/>
      <c r="AI16" s="39"/>
      <c r="AJ16" s="39"/>
      <c r="AK16" s="39"/>
      <c r="AL16" s="40">
        <v>44176</v>
      </c>
      <c r="AM16" s="41"/>
      <c r="AN16" s="41"/>
      <c r="AO16" s="41"/>
      <c r="AP16" s="41"/>
      <c r="AQ16" s="41"/>
      <c r="AR16" s="41"/>
      <c r="AS16" s="41"/>
      <c r="AT16" s="10"/>
      <c r="AU16" s="10"/>
      <c r="AV16" s="10"/>
      <c r="AW16" s="10"/>
      <c r="AX16" s="42" t="s">
        <v>60</v>
      </c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11"/>
      <c r="BQ16" s="11"/>
      <c r="BR16" s="11"/>
      <c r="BS16" s="42" t="s">
        <v>57</v>
      </c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37">
        <v>6286.02</v>
      </c>
      <c r="CL16" s="37"/>
      <c r="CM16" s="37"/>
      <c r="CN16" s="37"/>
      <c r="CO16" s="37"/>
      <c r="CP16" s="37"/>
      <c r="CQ16" s="37"/>
      <c r="CR16" s="37"/>
      <c r="CS16" s="37"/>
      <c r="CV16" s="30"/>
      <c r="CW16" s="26"/>
      <c r="CX16" s="26"/>
      <c r="CY16" s="26"/>
      <c r="CZ16" s="26"/>
      <c r="DB16" s="26"/>
      <c r="DC16" s="26"/>
      <c r="DD16" s="26"/>
      <c r="DE16" s="26"/>
      <c r="DF16" s="35" t="s">
        <v>58</v>
      </c>
    </row>
    <row r="17" spans="1:111" ht="67.5" x14ac:dyDescent="0.2">
      <c r="B17" s="26" t="s">
        <v>51</v>
      </c>
      <c r="C17" s="26"/>
      <c r="D17" s="30" t="s">
        <v>52</v>
      </c>
      <c r="E17" s="26" t="s">
        <v>45</v>
      </c>
      <c r="F17" s="32" t="str">
        <f t="shared" si="0"/>
        <v>Поступление на счет вложений,   ООО "СИМАМАРТ"  (692), 2020.12.11 №СМТ00649652(№СМТ00649652), Ель искусственная</v>
      </c>
      <c r="K17" s="38" t="str">
        <f t="shared" si="1"/>
        <v>Поступление на счет вложений,   ООО "СИМАМАРТ"  (692), 2020.12.11 №СМТ00649652(№СМТ00649652), Ель искусственная</v>
      </c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9" t="s">
        <v>61</v>
      </c>
      <c r="AF17" s="39"/>
      <c r="AG17" s="39"/>
      <c r="AH17" s="39"/>
      <c r="AI17" s="39"/>
      <c r="AJ17" s="39"/>
      <c r="AK17" s="39"/>
      <c r="AL17" s="40">
        <v>44176</v>
      </c>
      <c r="AM17" s="41"/>
      <c r="AN17" s="41"/>
      <c r="AO17" s="41"/>
      <c r="AP17" s="41"/>
      <c r="AQ17" s="41"/>
      <c r="AR17" s="41"/>
      <c r="AS17" s="41"/>
      <c r="AT17" s="10"/>
      <c r="AU17" s="10"/>
      <c r="AV17" s="10"/>
      <c r="AW17" s="10"/>
      <c r="AX17" s="42" t="s">
        <v>60</v>
      </c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11"/>
      <c r="BQ17" s="11"/>
      <c r="BR17" s="11"/>
      <c r="BS17" s="42" t="s">
        <v>57</v>
      </c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37">
        <v>10501</v>
      </c>
      <c r="CL17" s="37"/>
      <c r="CM17" s="37"/>
      <c r="CN17" s="37"/>
      <c r="CO17" s="37"/>
      <c r="CP17" s="37"/>
      <c r="CQ17" s="37"/>
      <c r="CR17" s="37"/>
      <c r="CS17" s="37"/>
      <c r="CV17" s="30"/>
      <c r="CW17" s="26"/>
      <c r="CX17" s="26"/>
      <c r="CY17" s="26"/>
      <c r="CZ17" s="26"/>
      <c r="DB17" s="26"/>
      <c r="DC17" s="26"/>
      <c r="DD17" s="26"/>
      <c r="DE17" s="26"/>
      <c r="DF17" s="35" t="s">
        <v>58</v>
      </c>
    </row>
    <row r="18" spans="1:111" ht="67.5" x14ac:dyDescent="0.2">
      <c r="B18" s="26" t="s">
        <v>51</v>
      </c>
      <c r="C18" s="26"/>
      <c r="D18" s="30" t="s">
        <v>52</v>
      </c>
      <c r="E18" s="26" t="s">
        <v>45</v>
      </c>
      <c r="F18" s="32" t="str">
        <f t="shared" si="0"/>
        <v>Поступление на счет вложений,   ООО "СИМАМАРТ"  (692), 2020.12.11 №СМТ00649652(№СМТ00649652), Ель искусственная</v>
      </c>
      <c r="K18" s="38" t="str">
        <f t="shared" si="1"/>
        <v>Поступление на счет вложений,   ООО "СИМАМАРТ"  (692), 2020.12.11 №СМТ00649652(№СМТ00649652), Ель искусственная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9" t="s">
        <v>61</v>
      </c>
      <c r="AF18" s="39"/>
      <c r="AG18" s="39"/>
      <c r="AH18" s="39"/>
      <c r="AI18" s="39"/>
      <c r="AJ18" s="39"/>
      <c r="AK18" s="39"/>
      <c r="AL18" s="40">
        <v>44176</v>
      </c>
      <c r="AM18" s="41"/>
      <c r="AN18" s="41"/>
      <c r="AO18" s="41"/>
      <c r="AP18" s="41"/>
      <c r="AQ18" s="41"/>
      <c r="AR18" s="41"/>
      <c r="AS18" s="41"/>
      <c r="AT18" s="10"/>
      <c r="AU18" s="10"/>
      <c r="AV18" s="10"/>
      <c r="AW18" s="10"/>
      <c r="AX18" s="42" t="s">
        <v>60</v>
      </c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11"/>
      <c r="BQ18" s="11"/>
      <c r="BR18" s="11"/>
      <c r="BS18" s="42" t="s">
        <v>57</v>
      </c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37">
        <v>15242.17</v>
      </c>
      <c r="CL18" s="37"/>
      <c r="CM18" s="37"/>
      <c r="CN18" s="37"/>
      <c r="CO18" s="37"/>
      <c r="CP18" s="37"/>
      <c r="CQ18" s="37"/>
      <c r="CR18" s="37"/>
      <c r="CS18" s="37"/>
      <c r="CV18" s="30"/>
      <c r="CW18" s="26"/>
      <c r="CX18" s="26"/>
      <c r="CY18" s="26"/>
      <c r="CZ18" s="26"/>
      <c r="DB18" s="26"/>
      <c r="DC18" s="26"/>
      <c r="DD18" s="26"/>
      <c r="DE18" s="26"/>
      <c r="DF18" s="35" t="s">
        <v>58</v>
      </c>
    </row>
    <row r="19" spans="1:111" ht="67.5" x14ac:dyDescent="0.2">
      <c r="B19" s="26" t="s">
        <v>53</v>
      </c>
      <c r="C19" s="26"/>
      <c r="D19" s="30" t="s">
        <v>54</v>
      </c>
      <c r="E19" s="26" t="s">
        <v>45</v>
      </c>
      <c r="F19" s="32" t="str">
        <f t="shared" si="0"/>
        <v>Поступление на счет вложений,   ООО "СИМАМАРТ"  (692), 2020.12.11 №СМТ00649652(№СМТ00649652), Ботинки лыжные</v>
      </c>
      <c r="K19" s="38" t="str">
        <f t="shared" si="1"/>
        <v>Поступление на счет вложений,   ООО "СИМАМАРТ"  (692), 2020.12.11 №СМТ00649652(№СМТ00649652), Ботинки лыжные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9" t="s">
        <v>61</v>
      </c>
      <c r="AF19" s="39"/>
      <c r="AG19" s="39"/>
      <c r="AH19" s="39"/>
      <c r="AI19" s="39"/>
      <c r="AJ19" s="39"/>
      <c r="AK19" s="39"/>
      <c r="AL19" s="40">
        <v>44176</v>
      </c>
      <c r="AM19" s="41"/>
      <c r="AN19" s="41"/>
      <c r="AO19" s="41"/>
      <c r="AP19" s="41"/>
      <c r="AQ19" s="41"/>
      <c r="AR19" s="41"/>
      <c r="AS19" s="41"/>
      <c r="AT19" s="10"/>
      <c r="AU19" s="10"/>
      <c r="AV19" s="10"/>
      <c r="AW19" s="10"/>
      <c r="AX19" s="42" t="s">
        <v>60</v>
      </c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11"/>
      <c r="BQ19" s="11"/>
      <c r="BR19" s="11"/>
      <c r="BS19" s="42" t="s">
        <v>57</v>
      </c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37">
        <v>11307</v>
      </c>
      <c r="CL19" s="37"/>
      <c r="CM19" s="37"/>
      <c r="CN19" s="37"/>
      <c r="CO19" s="37"/>
      <c r="CP19" s="37"/>
      <c r="CQ19" s="37"/>
      <c r="CR19" s="37"/>
      <c r="CS19" s="37"/>
      <c r="CV19" s="30"/>
      <c r="CW19" s="26"/>
      <c r="CX19" s="26"/>
      <c r="CY19" s="26"/>
      <c r="CZ19" s="26"/>
      <c r="DB19" s="26"/>
      <c r="DC19" s="26"/>
      <c r="DD19" s="26"/>
      <c r="DE19" s="26"/>
      <c r="DF19" s="35" t="s">
        <v>58</v>
      </c>
    </row>
    <row r="20" spans="1:111" ht="10.5" customHeight="1" x14ac:dyDescent="0.2"/>
    <row r="21" spans="1:111" x14ac:dyDescent="0.2">
      <c r="K21" s="78" t="s">
        <v>38</v>
      </c>
      <c r="L21" s="78"/>
      <c r="M21" s="78"/>
      <c r="N21" s="78"/>
      <c r="O21" s="78"/>
      <c r="P21" s="78"/>
      <c r="Q21" s="78"/>
      <c r="R21" s="78"/>
      <c r="S21" s="78"/>
      <c r="T21" s="78"/>
      <c r="U21" s="3"/>
      <c r="V21" s="3"/>
      <c r="W21" s="3"/>
      <c r="BH21" s="78" t="s">
        <v>39</v>
      </c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</row>
    <row r="22" spans="1:111" ht="22.5" x14ac:dyDescent="0.2">
      <c r="C22" s="26" t="s">
        <v>62</v>
      </c>
      <c r="D22" s="36"/>
      <c r="E22" s="36" t="s">
        <v>62</v>
      </c>
      <c r="G22" s="36"/>
      <c r="H22" s="36" t="s">
        <v>62</v>
      </c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12"/>
      <c r="Y22" s="48"/>
      <c r="Z22" s="48"/>
      <c r="AA22" s="48"/>
      <c r="AB22" s="48"/>
      <c r="AC22" s="48"/>
      <c r="AD22" s="48"/>
      <c r="AE22" s="48"/>
      <c r="AF22" s="13"/>
      <c r="AG22" s="48" t="s">
        <v>62</v>
      </c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12"/>
      <c r="AU22" s="12"/>
      <c r="AV22" s="12"/>
      <c r="AW22" s="12"/>
      <c r="AX22" s="12"/>
      <c r="AY22" s="48"/>
      <c r="AZ22" s="48"/>
      <c r="BA22" s="48"/>
      <c r="BB22" s="48"/>
      <c r="BC22" s="48"/>
      <c r="BD22" s="48"/>
      <c r="BE22" s="48"/>
      <c r="BF22" s="48"/>
      <c r="BG22" s="13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12"/>
      <c r="BY22" s="48"/>
      <c r="BZ22" s="48"/>
      <c r="CA22" s="48"/>
      <c r="CB22" s="48"/>
      <c r="CC22" s="48"/>
      <c r="CD22" s="48"/>
      <c r="CE22" s="48"/>
      <c r="CF22" s="13"/>
      <c r="CG22" s="48" t="s">
        <v>62</v>
      </c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</row>
    <row r="23" spans="1:111" x14ac:dyDescent="0.2">
      <c r="C23" s="26"/>
      <c r="K23" s="51" t="s">
        <v>12</v>
      </c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14"/>
      <c r="Y23" s="51" t="s">
        <v>13</v>
      </c>
      <c r="Z23" s="51"/>
      <c r="AA23" s="51"/>
      <c r="AB23" s="51"/>
      <c r="AC23" s="51"/>
      <c r="AD23" s="51"/>
      <c r="AE23" s="51"/>
      <c r="AF23" s="14"/>
      <c r="AG23" s="51" t="s">
        <v>14</v>
      </c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15"/>
      <c r="AU23" s="15"/>
      <c r="AV23" s="15"/>
      <c r="AW23" s="15"/>
      <c r="AX23" s="14"/>
      <c r="AY23" s="51" t="s">
        <v>15</v>
      </c>
      <c r="AZ23" s="51"/>
      <c r="BA23" s="51"/>
      <c r="BB23" s="51"/>
      <c r="BC23" s="51"/>
      <c r="BD23" s="51"/>
      <c r="BE23" s="51"/>
      <c r="BF23" s="51"/>
      <c r="BG23" s="14"/>
      <c r="BH23" s="51" t="s">
        <v>12</v>
      </c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14"/>
      <c r="BY23" s="51" t="s">
        <v>13</v>
      </c>
      <c r="BZ23" s="51"/>
      <c r="CA23" s="51"/>
      <c r="CB23" s="51"/>
      <c r="CC23" s="51"/>
      <c r="CD23" s="51"/>
      <c r="CE23" s="51"/>
      <c r="CF23" s="14"/>
      <c r="CG23" s="51" t="s">
        <v>14</v>
      </c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</row>
    <row r="24" spans="1:111" s="2" customFormat="1" x14ac:dyDescent="0.2">
      <c r="A24" s="30"/>
      <c r="B24" s="30"/>
      <c r="C24" s="30"/>
      <c r="D24" s="30"/>
      <c r="E24" s="26"/>
      <c r="F24" s="26"/>
      <c r="G24" s="26"/>
      <c r="H24" s="26"/>
      <c r="I24" s="26"/>
      <c r="J24" s="4"/>
      <c r="K24" s="1" t="s">
        <v>29</v>
      </c>
      <c r="L24" s="43">
        <f>DAY(CI4)</f>
        <v>16</v>
      </c>
      <c r="M24" s="43"/>
      <c r="N24" s="43"/>
      <c r="O24" s="1" t="s">
        <v>29</v>
      </c>
      <c r="P24" s="43" t="str">
        <f>Mesrus(CI4, 1)</f>
        <v>октября</v>
      </c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3"/>
      <c r="AC24" s="43">
        <f>YEAR(CI4)</f>
        <v>2020</v>
      </c>
      <c r="AD24" s="43"/>
      <c r="AE24" s="43"/>
      <c r="AF24" s="43"/>
      <c r="AG24" s="43"/>
      <c r="AH24" s="50" t="s">
        <v>30</v>
      </c>
      <c r="AI24" s="50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 s="1" t="s">
        <v>29</v>
      </c>
      <c r="BI24" s="43">
        <f>DAY(CI4)</f>
        <v>16</v>
      </c>
      <c r="BJ24" s="43"/>
      <c r="BK24" s="43"/>
      <c r="BL24" s="1" t="s">
        <v>29</v>
      </c>
      <c r="BM24" s="43" t="str">
        <f>Mesrus(CI4, 1)</f>
        <v>октября</v>
      </c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3"/>
      <c r="CC24" s="43">
        <f>YEAR(CI4)</f>
        <v>2020</v>
      </c>
      <c r="CD24" s="43"/>
      <c r="CE24" s="43"/>
      <c r="CF24" s="43"/>
      <c r="CG24" s="43"/>
      <c r="CH24" s="50" t="s">
        <v>30</v>
      </c>
      <c r="CI24" s="50"/>
      <c r="CJ24"/>
      <c r="CK24"/>
      <c r="CL24"/>
      <c r="CM24"/>
      <c r="CN24"/>
      <c r="CO24"/>
      <c r="CP24"/>
      <c r="CQ24"/>
      <c r="CR24"/>
      <c r="CS24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</row>
    <row r="25" spans="1:111" ht="18" customHeight="1" x14ac:dyDescent="0.2"/>
    <row r="27" spans="1:111" ht="13.5" customHeight="1" x14ac:dyDescent="0.2">
      <c r="K27" s="16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3" t="s">
        <v>31</v>
      </c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17"/>
    </row>
    <row r="28" spans="1:111" x14ac:dyDescent="0.2">
      <c r="K28" s="18"/>
      <c r="L28" s="45" t="s">
        <v>32</v>
      </c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20"/>
    </row>
    <row r="29" spans="1:111" x14ac:dyDescent="0.2">
      <c r="K29" s="18"/>
      <c r="L29" s="45" t="s">
        <v>33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6" t="str">
        <f>" журнале операций № "&amp;DF14&amp;" за "&amp;Mesrus(CI4,2)&amp;" "&amp;YEAR(CI4)&amp;" г."</f>
        <v xml:space="preserve"> журнале операций № 4 за Октябрь 2020 г.</v>
      </c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20"/>
    </row>
    <row r="30" spans="1:111" x14ac:dyDescent="0.2">
      <c r="K30" s="18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47" t="s">
        <v>34</v>
      </c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20"/>
    </row>
    <row r="31" spans="1:111" x14ac:dyDescent="0.2">
      <c r="I31" s="36" t="s">
        <v>63</v>
      </c>
      <c r="J31" s="21"/>
      <c r="K31" s="18"/>
      <c r="L31" s="19" t="s">
        <v>16</v>
      </c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19"/>
      <c r="BA31" s="48" t="s">
        <v>63</v>
      </c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20"/>
      <c r="CU31" s="31" t="s">
        <v>63</v>
      </c>
    </row>
    <row r="32" spans="1:111" x14ac:dyDescent="0.2">
      <c r="K32" s="18"/>
      <c r="L32" s="19" t="s">
        <v>35</v>
      </c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49" t="s">
        <v>13</v>
      </c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19"/>
      <c r="BA32" s="49" t="s">
        <v>14</v>
      </c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20"/>
    </row>
    <row r="33" spans="11:97" x14ac:dyDescent="0.2">
      <c r="K33" s="18"/>
      <c r="L33" s="19" t="s">
        <v>36</v>
      </c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20"/>
    </row>
    <row r="34" spans="11:97" x14ac:dyDescent="0.2">
      <c r="K34" s="18"/>
      <c r="L34" s="19" t="s">
        <v>29</v>
      </c>
      <c r="M34" s="43">
        <f>DAY(CI4)</f>
        <v>16</v>
      </c>
      <c r="N34" s="43"/>
      <c r="O34" s="43"/>
      <c r="P34" s="19" t="s">
        <v>29</v>
      </c>
      <c r="Q34" s="43" t="str">
        <f>Mesrus(CI4, 1)</f>
        <v>октября</v>
      </c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25"/>
      <c r="AD34" s="43">
        <f>YEAR(CI4)</f>
        <v>2020</v>
      </c>
      <c r="AE34" s="43"/>
      <c r="AF34" s="43"/>
      <c r="AG34" s="43"/>
      <c r="AH34" s="43"/>
      <c r="AI34" s="44" t="s">
        <v>30</v>
      </c>
      <c r="AJ34" s="44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20"/>
    </row>
    <row r="35" spans="11:97" x14ac:dyDescent="0.2">
      <c r="K35" s="22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4"/>
    </row>
  </sheetData>
  <mergeCells count="107">
    <mergeCell ref="K21:T21"/>
    <mergeCell ref="BH21:CD21"/>
    <mergeCell ref="K22:W22"/>
    <mergeCell ref="Y22:AE22"/>
    <mergeCell ref="AG22:AS22"/>
    <mergeCell ref="K5:S5"/>
    <mergeCell ref="K8:AC8"/>
    <mergeCell ref="K2:BZ2"/>
    <mergeCell ref="T5:BZ5"/>
    <mergeCell ref="K9:AC9"/>
    <mergeCell ref="K13:AD13"/>
    <mergeCell ref="AE13:AK13"/>
    <mergeCell ref="AL13:AS13"/>
    <mergeCell ref="AX13:BO13"/>
    <mergeCell ref="BS13:CJ13"/>
    <mergeCell ref="CA5:CG5"/>
    <mergeCell ref="AD8:BZ8"/>
    <mergeCell ref="BS12:CJ12"/>
    <mergeCell ref="CI2:CS2"/>
    <mergeCell ref="BW3:CG3"/>
    <mergeCell ref="CI3:CS3"/>
    <mergeCell ref="AG4:BC4"/>
    <mergeCell ref="CA4:CG4"/>
    <mergeCell ref="CI4:CS4"/>
    <mergeCell ref="CI5:CS5"/>
    <mergeCell ref="CI6:CS6"/>
    <mergeCell ref="BC7:BF7"/>
    <mergeCell ref="BH7:BZ7"/>
    <mergeCell ref="CA7:CG7"/>
    <mergeCell ref="CI7:CS7"/>
    <mergeCell ref="CI8:CS8"/>
    <mergeCell ref="CK13:CS13"/>
    <mergeCell ref="K14:AD14"/>
    <mergeCell ref="AE14:AK14"/>
    <mergeCell ref="AL14:AS14"/>
    <mergeCell ref="AX14:BO14"/>
    <mergeCell ref="BS14:CJ14"/>
    <mergeCell ref="CK14:CS14"/>
    <mergeCell ref="CA9:CG9"/>
    <mergeCell ref="CI9:CS9"/>
    <mergeCell ref="K11:AD12"/>
    <mergeCell ref="AE11:AK12"/>
    <mergeCell ref="AL11:AS12"/>
    <mergeCell ref="AX11:CJ11"/>
    <mergeCell ref="CK11:CS12"/>
    <mergeCell ref="AX12:BO12"/>
    <mergeCell ref="AY22:BF22"/>
    <mergeCell ref="BH22:BW22"/>
    <mergeCell ref="BY22:CE22"/>
    <mergeCell ref="CG22:CS22"/>
    <mergeCell ref="K23:W23"/>
    <mergeCell ref="Y23:AE23"/>
    <mergeCell ref="AG23:AS23"/>
    <mergeCell ref="AY23:BF23"/>
    <mergeCell ref="BH23:BW23"/>
    <mergeCell ref="BY23:CE23"/>
    <mergeCell ref="CG23:CS23"/>
    <mergeCell ref="BM24:CA24"/>
    <mergeCell ref="CH24:CI24"/>
    <mergeCell ref="L28:AF28"/>
    <mergeCell ref="L24:N24"/>
    <mergeCell ref="P24:AA24"/>
    <mergeCell ref="AH24:AI24"/>
    <mergeCell ref="BI24:BK24"/>
    <mergeCell ref="AC24:AG24"/>
    <mergeCell ref="CC24:CG24"/>
    <mergeCell ref="M34:O34"/>
    <mergeCell ref="Q34:AB34"/>
    <mergeCell ref="AI34:AJ34"/>
    <mergeCell ref="L29:X29"/>
    <mergeCell ref="Y29:CR29"/>
    <mergeCell ref="Y30:CR30"/>
    <mergeCell ref="AF31:AY31"/>
    <mergeCell ref="BA31:CE31"/>
    <mergeCell ref="AF32:AY32"/>
    <mergeCell ref="BA32:CE32"/>
    <mergeCell ref="AD34:AH34"/>
    <mergeCell ref="CK15:CS15"/>
    <mergeCell ref="K16:AD16"/>
    <mergeCell ref="AE16:AK16"/>
    <mergeCell ref="AL16:AS16"/>
    <mergeCell ref="AX16:BO16"/>
    <mergeCell ref="BS16:CJ16"/>
    <mergeCell ref="CK16:CS16"/>
    <mergeCell ref="K15:AD15"/>
    <mergeCell ref="AE15:AK15"/>
    <mergeCell ref="AL15:AS15"/>
    <mergeCell ref="AX15:BO15"/>
    <mergeCell ref="BS15:CJ15"/>
    <mergeCell ref="CK19:CS19"/>
    <mergeCell ref="K19:AD19"/>
    <mergeCell ref="AE19:AK19"/>
    <mergeCell ref="AL19:AS19"/>
    <mergeCell ref="AX19:BO19"/>
    <mergeCell ref="BS19:CJ19"/>
    <mergeCell ref="CK17:CS17"/>
    <mergeCell ref="K18:AD18"/>
    <mergeCell ref="AE18:AK18"/>
    <mergeCell ref="AL18:AS18"/>
    <mergeCell ref="AX18:BO18"/>
    <mergeCell ref="BS18:CJ18"/>
    <mergeCell ref="CK18:CS18"/>
    <mergeCell ref="K17:AD17"/>
    <mergeCell ref="AE17:AK17"/>
    <mergeCell ref="AL17:AS17"/>
    <mergeCell ref="AX17:BO17"/>
    <mergeCell ref="BS17:CJ17"/>
  </mergeCells>
  <pageMargins left="1.1023622047244095" right="0.51181102362204722" top="0.55118110236220474" bottom="0.55118110236220474" header="0.31496062992125984" footer="0.31496062992125984"/>
  <pageSetup paperSize="9" scale="87" fitToHeight="0" orientation="portrait" r:id="rId1"/>
  <colBreaks count="1" manualBreakCount="1">
    <brk id="12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Сводная бух.справка (0504833)</vt:lpstr>
      <vt:lpstr>CreatorCaption</vt:lpstr>
      <vt:lpstr>EndCreatorDate</vt:lpstr>
      <vt:lpstr>HeadCreatorCaption</vt:lpstr>
      <vt:lpstr>HeadCreatorPost</vt:lpstr>
      <vt:lpstr>StartCreatorDate</vt:lpstr>
      <vt:lpstr>'Сводная бух.справка (0504833)'!Область_печати</vt:lpstr>
    </vt:vector>
  </TitlesOfParts>
  <Company>SKBKontur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</dc:creator>
  <cp:lastModifiedBy>User</cp:lastModifiedBy>
  <cp:lastPrinted>2019-08-12T09:10:08Z</cp:lastPrinted>
  <dcterms:created xsi:type="dcterms:W3CDTF">2000-08-29T05:03:03Z</dcterms:created>
  <dcterms:modified xsi:type="dcterms:W3CDTF">2021-06-02T08:01:40Z</dcterms:modified>
</cp:coreProperties>
</file>