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5940" yWindow="30" windowWidth="11295" windowHeight="6495"/>
  </bookViews>
  <sheets>
    <sheet name="Сводная бух.справка (0504833)" sheetId="8" r:id="rId1"/>
  </sheets>
  <functionGroups builtInGroupCount="18"/>
  <definedNames>
    <definedName name="CreatorCaption">'Сводная бух.справка (0504833)'!$K$33</definedName>
    <definedName name="CreatorsEnd">'Сводная бух.справка (0504833)'!#REF!</definedName>
    <definedName name="EndCreatorDate">'Сводная бух.справка (0504833)'!$CH$36</definedName>
    <definedName name="First_creator">'Сводная бух.справка (0504833)'!#REF!</definedName>
    <definedName name="HeadCreatorCaption">'Сводная бух.справка (0504833)'!$BH$33</definedName>
    <definedName name="HeadCreatorPost">'Сводная бух.справка (0504833)'!$BH$35</definedName>
    <definedName name="StartCreatorDate">'Сводная бух.справка (0504833)'!$BH$36</definedName>
    <definedName name="_xlnm.Print_Area" localSheetId="0">'Сводная бух.справка (0504833)'!$K$1:$CS$48</definedName>
  </definedNames>
  <calcPr calcId="152511"/>
</workbook>
</file>

<file path=xl/calcChain.xml><?xml version="1.0" encoding="utf-8"?>
<calcChain xmlns="http://schemas.openxmlformats.org/spreadsheetml/2006/main">
  <c r="F15" i="8" l="1"/>
  <c r="K15" i="8" s="1"/>
  <c r="F16" i="8"/>
  <c r="K16" i="8" s="1"/>
  <c r="F17" i="8"/>
  <c r="K17" i="8" s="1"/>
  <c r="F18" i="8"/>
  <c r="K18" i="8" s="1"/>
  <c r="F19" i="8"/>
  <c r="K19" i="8" s="1"/>
  <c r="F20" i="8"/>
  <c r="K20" i="8" s="1"/>
  <c r="F21" i="8"/>
  <c r="K21" i="8" s="1"/>
  <c r="F22" i="8"/>
  <c r="K22" i="8" s="1"/>
  <c r="F23" i="8"/>
  <c r="K23" i="8" s="1"/>
  <c r="F24" i="8"/>
  <c r="K24" i="8" s="1"/>
  <c r="F25" i="8"/>
  <c r="K25" i="8" s="1"/>
  <c r="F26" i="8"/>
  <c r="K26" i="8" s="1"/>
  <c r="F27" i="8"/>
  <c r="K27" i="8" s="1"/>
  <c r="F28" i="8"/>
  <c r="K28" i="8" s="1"/>
  <c r="F29" i="8"/>
  <c r="K29" i="8" s="1"/>
  <c r="F30" i="8"/>
  <c r="K30" i="8" s="1"/>
  <c r="F31" i="8"/>
  <c r="K31" i="8" s="1"/>
  <c r="F14" i="8" l="1"/>
  <c r="K14" i="8" s="1"/>
  <c r="M46" i="8"/>
  <c r="BI36" i="8"/>
  <c r="L36" i="8"/>
  <c r="AD46" i="8"/>
  <c r="CC36" i="8"/>
  <c r="AC36" i="8"/>
  <c r="Q46" i="8"/>
  <c r="P36" i="8"/>
  <c r="BM36" i="8"/>
  <c r="Y41" i="8"/>
  <c r="AG4" i="8"/>
  <c r="I1" i="8" l="1"/>
</calcChain>
</file>

<file path=xl/sharedStrings.xml><?xml version="1.0" encoding="utf-8"?>
<sst xmlns="http://schemas.openxmlformats.org/spreadsheetml/2006/main" count="193" uniqueCount="67">
  <si>
    <t>Сумма</t>
  </si>
  <si>
    <t>КОДЫ</t>
  </si>
  <si>
    <t>0504833</t>
  </si>
  <si>
    <t>Учреждение</t>
  </si>
  <si>
    <t>Структурное подразделение</t>
  </si>
  <si>
    <t>Единица измерения: руб.</t>
  </si>
  <si>
    <t>Наименование и основание проводимой операции</t>
  </si>
  <si>
    <t>Номер документа</t>
  </si>
  <si>
    <t>Дата</t>
  </si>
  <si>
    <t>Номер счета</t>
  </si>
  <si>
    <t>по дебету</t>
  </si>
  <si>
    <t>по кредиту</t>
  </si>
  <si>
    <t>(должность)</t>
  </si>
  <si>
    <t>(подпись)</t>
  </si>
  <si>
    <t>(расшифровка подписи)</t>
  </si>
  <si>
    <t>(телефон)</t>
  </si>
  <si>
    <t>Главный бухгалтер</t>
  </si>
  <si>
    <t>БУХГАЛТЕРСКАЯ СПРАВКА</t>
  </si>
  <si>
    <t>Форма по ОКУД</t>
  </si>
  <si>
    <t>от</t>
  </si>
  <si>
    <t>по ОКПО</t>
  </si>
  <si>
    <t>ИНН</t>
  </si>
  <si>
    <t>КПП</t>
  </si>
  <si>
    <t>по ОКЕИ</t>
  </si>
  <si>
    <t>383</t>
  </si>
  <si>
    <t>1</t>
  </si>
  <si>
    <t>2</t>
  </si>
  <si>
    <t>3</t>
  </si>
  <si>
    <t>5</t>
  </si>
  <si>
    <t>"</t>
  </si>
  <si>
    <t>г.</t>
  </si>
  <si>
    <t>Отметка о принятии Бухгалтерской справки  к учету</t>
  </si>
  <si>
    <t>Операции приняты к учету</t>
  </si>
  <si>
    <t>с отражением в</t>
  </si>
  <si>
    <t>(наименование регистра, номер, за период)</t>
  </si>
  <si>
    <t>(руководитель структурного</t>
  </si>
  <si>
    <t>подразделения)</t>
  </si>
  <si>
    <t>//ИСПП100442</t>
  </si>
  <si>
    <t>Исполнители</t>
  </si>
  <si>
    <t>Ответственные исполнители</t>
  </si>
  <si>
    <t xml:space="preserve"> </t>
  </si>
  <si>
    <t>МАДОУ № 36 "Теремок"</t>
  </si>
  <si>
    <t>14502952</t>
  </si>
  <si>
    <t>663301001</t>
  </si>
  <si>
    <t>Поступление на счет вложений</t>
  </si>
  <si>
    <t>Приход на счет вложений</t>
  </si>
  <si>
    <t xml:space="preserve">Монтаж охранной сигнализации </t>
  </si>
  <si>
    <t xml:space="preserve">, СРО ВДПО(14), Монтаж охранной сигнализации </t>
  </si>
  <si>
    <t xml:space="preserve">, Монтаж охранной сигнализации </t>
  </si>
  <si>
    <t>Прибор охранной сигнализации Приток-А-КОП</t>
  </si>
  <si>
    <t>, СРО ВДПО(14), Прибор охранной сигнализации Приток-А-КОП</t>
  </si>
  <si>
    <t>, Прибор охранной сигнализации Приток-А-КОП</t>
  </si>
  <si>
    <t>Металлодетектор ручной</t>
  </si>
  <si>
    <t>, СРО ВДПО(14), Металлодетектор ручной</t>
  </si>
  <si>
    <t>, Металлодетектор ручной</t>
  </si>
  <si>
    <t>4</t>
  </si>
  <si>
    <t>07010000000000244 5 10631 310</t>
  </si>
  <si>
    <t>07010000000000244 5 30228 736</t>
  </si>
  <si>
    <t>00000000000000000 5 30406 830</t>
  </si>
  <si>
    <t>07010000000000244 4 10631 310</t>
  </si>
  <si>
    <t>00000000000000000 4 30406 730</t>
  </si>
  <si>
    <t>6</t>
  </si>
  <si>
    <t>7</t>
  </si>
  <si>
    <t>8</t>
  </si>
  <si>
    <t>31</t>
  </si>
  <si>
    <t>Admin (Администратор)</t>
  </si>
  <si>
    <t>Панишева Надежда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</si>
</sst>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7"/>
      <name val="Arial Cyr"/>
      <family val="2"/>
      <charset val="204"/>
    </font>
    <font>
      <sz val="9"/>
      <name val="Arial Cyr"/>
      <charset val="204"/>
    </font>
    <font>
      <sz val="12"/>
      <color indexed="0"/>
      <name val="Arial"/>
      <family val="2"/>
      <charset val="204"/>
    </font>
    <font>
      <b/>
      <sz val="7.5"/>
      <name val="Arial Cyr"/>
      <charset val="204"/>
    </font>
    <font>
      <sz val="7"/>
      <name val="Arial Cyr"/>
      <charset val="204"/>
    </font>
    <font>
      <b/>
      <i/>
      <sz val="8"/>
      <name val="Arial Cyr"/>
      <charset val="204"/>
    </font>
    <font>
      <i/>
      <sz val="7"/>
      <name val="Arial Cyr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>
      <alignment horizontal="left" vertical="top" wrapText="1"/>
    </xf>
  </cellStyleXfs>
  <cellXfs count="8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4" fillId="0" borderId="0" xfId="0" applyFont="1" applyAlignment="1"/>
    <xf numFmtId="0" fontId="10" fillId="0" borderId="0" xfId="1" applyFont="1" applyAlignment="1"/>
    <xf numFmtId="49" fontId="6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0" xfId="0" applyFont="1" applyAlignment="1">
      <alignment horizont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 applyAlignment="1"/>
    <xf numFmtId="0" fontId="1" fillId="2" borderId="0" xfId="0" applyFont="1" applyFill="1" applyAlignment="1">
      <alignment wrapText="1"/>
    </xf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/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wrapText="1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/>
    <xf numFmtId="49" fontId="0" fillId="2" borderId="0" xfId="0" applyNumberFormat="1" applyFill="1"/>
    <xf numFmtId="0" fontId="1" fillId="0" borderId="10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right" vertical="center" shrinkToFit="1"/>
    </xf>
    <xf numFmtId="0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9" fillId="0" borderId="28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7" fillId="0" borderId="28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7" fillId="0" borderId="28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49" fontId="1" fillId="0" borderId="25" xfId="0" applyNumberFormat="1" applyFont="1" applyBorder="1" applyAlignment="1">
      <alignment horizontal="center"/>
    </xf>
    <xf numFmtId="49" fontId="1" fillId="0" borderId="26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wrapText="1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10" fillId="0" borderId="0" xfId="1" applyFont="1" applyAlignment="1">
      <alignment horizontal="left"/>
    </xf>
    <xf numFmtId="14" fontId="1" fillId="0" borderId="15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1" xfId="0" applyNumberFormat="1" applyFont="1" applyBorder="1" applyAlignment="1">
      <alignment horizontal="center" vertical="top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DG47"/>
  <sheetViews>
    <sheetView showGridLines="0" tabSelected="1" topLeftCell="J1" zoomScaleNormal="100" zoomScaleSheetLayoutView="98" workbookViewId="0">
      <selection activeCell="K1" sqref="K1"/>
    </sheetView>
  </sheetViews>
  <sheetFormatPr defaultRowHeight="12.75" x14ac:dyDescent="0.2"/>
  <cols>
    <col min="1" max="1" width="59.42578125" style="30" hidden="1" customWidth="1"/>
    <col min="2" max="3" width="22.85546875" style="30" hidden="1" customWidth="1"/>
    <col min="4" max="4" width="14.85546875" style="30" hidden="1" customWidth="1"/>
    <col min="5" max="5" width="14.85546875" style="26" hidden="1" customWidth="1"/>
    <col min="6" max="6" width="22.85546875" style="26" hidden="1" customWidth="1"/>
    <col min="7" max="8" width="14.85546875" style="26" hidden="1" customWidth="1"/>
    <col min="9" max="9" width="38.85546875" style="26" hidden="1" customWidth="1"/>
    <col min="10" max="10" width="0.140625" style="4" customWidth="1"/>
    <col min="11" max="45" width="1.140625" customWidth="1"/>
    <col min="46" max="46" width="7.42578125" hidden="1" customWidth="1"/>
    <col min="47" max="47" width="6.42578125" hidden="1" customWidth="1"/>
    <col min="48" max="48" width="4.140625" hidden="1" customWidth="1"/>
    <col min="49" max="49" width="9.42578125" hidden="1" customWidth="1"/>
    <col min="50" max="53" width="1.140625" customWidth="1"/>
    <col min="54" max="54" width="4.7109375" customWidth="1"/>
    <col min="55" max="67" width="1.140625" customWidth="1"/>
    <col min="68" max="68" width="8" hidden="1" customWidth="1"/>
    <col min="69" max="69" width="3.85546875" hidden="1" customWidth="1"/>
    <col min="70" max="70" width="9.140625" hidden="1" customWidth="1"/>
    <col min="71" max="80" width="1.140625" customWidth="1"/>
    <col min="81" max="81" width="4.42578125" customWidth="1"/>
    <col min="82" max="97" width="1.140625" customWidth="1"/>
    <col min="99" max="99" width="37.7109375" style="27" hidden="1" customWidth="1"/>
    <col min="100" max="100" width="23" style="27" hidden="1" customWidth="1"/>
    <col min="101" max="111" width="9.140625" style="27" hidden="1" customWidth="1"/>
  </cols>
  <sheetData>
    <row r="1" spans="1:111" s="1" customFormat="1" x14ac:dyDescent="0.2">
      <c r="A1" s="30"/>
      <c r="B1" s="30"/>
      <c r="C1" s="30"/>
      <c r="D1" s="30"/>
      <c r="E1" s="26"/>
      <c r="F1" s="26"/>
      <c r="G1" s="26"/>
      <c r="H1" s="26"/>
      <c r="I1" s="26">
        <f ca="1">+A:I</f>
        <v>0</v>
      </c>
      <c r="J1" s="4"/>
      <c r="K1" t="s">
        <v>40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</row>
    <row r="2" spans="1:111" ht="13.5" thickBot="1" x14ac:dyDescent="0.25">
      <c r="K2" s="79" t="s">
        <v>17</v>
      </c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I2" s="59" t="s">
        <v>1</v>
      </c>
      <c r="CJ2" s="59"/>
      <c r="CK2" s="59"/>
      <c r="CL2" s="59"/>
      <c r="CM2" s="59"/>
      <c r="CN2" s="59"/>
      <c r="CO2" s="59"/>
      <c r="CP2" s="59"/>
      <c r="CQ2" s="59"/>
      <c r="CR2" s="59"/>
      <c r="CS2" s="59"/>
    </row>
    <row r="3" spans="1:111" x14ac:dyDescent="0.2">
      <c r="BW3" s="53" t="s">
        <v>18</v>
      </c>
      <c r="BX3" s="53"/>
      <c r="BY3" s="53"/>
      <c r="BZ3" s="53"/>
      <c r="CA3" s="53"/>
      <c r="CB3" s="53"/>
      <c r="CC3" s="53"/>
      <c r="CD3" s="53"/>
      <c r="CE3" s="53"/>
      <c r="CF3" s="53"/>
      <c r="CG3" s="53"/>
      <c r="CI3" s="60" t="s">
        <v>2</v>
      </c>
      <c r="CJ3" s="61"/>
      <c r="CK3" s="61"/>
      <c r="CL3" s="61"/>
      <c r="CM3" s="61"/>
      <c r="CN3" s="61"/>
      <c r="CO3" s="61"/>
      <c r="CP3" s="61"/>
      <c r="CQ3" s="61"/>
      <c r="CR3" s="61"/>
      <c r="CS3" s="62"/>
    </row>
    <row r="4" spans="1:111" ht="15.75" customHeight="1" x14ac:dyDescent="0.2"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6" t="s">
        <v>19</v>
      </c>
      <c r="AE4" s="6"/>
      <c r="AF4" s="6"/>
      <c r="AG4" s="63" t="str">
        <f>ФорматДаты(CI4)</f>
        <v>17 июня 2020г</v>
      </c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3" t="s">
        <v>8</v>
      </c>
      <c r="CB4" s="53"/>
      <c r="CC4" s="53"/>
      <c r="CD4" s="53"/>
      <c r="CE4" s="53"/>
      <c r="CF4" s="53"/>
      <c r="CG4" s="53"/>
      <c r="CI4" s="64">
        <v>43999</v>
      </c>
      <c r="CJ4" s="65"/>
      <c r="CK4" s="65"/>
      <c r="CL4" s="65"/>
      <c r="CM4" s="65"/>
      <c r="CN4" s="65"/>
      <c r="CO4" s="65"/>
      <c r="CP4" s="65"/>
      <c r="CQ4" s="65"/>
      <c r="CR4" s="65"/>
      <c r="CS4" s="66"/>
    </row>
    <row r="5" spans="1:111" x14ac:dyDescent="0.2">
      <c r="A5" s="32" t="s">
        <v>41</v>
      </c>
      <c r="K5" s="78" t="s">
        <v>3</v>
      </c>
      <c r="L5" s="78"/>
      <c r="M5" s="78"/>
      <c r="N5" s="78"/>
      <c r="O5" s="78"/>
      <c r="P5" s="78"/>
      <c r="Q5" s="78"/>
      <c r="R5" s="78"/>
      <c r="S5" s="78"/>
      <c r="T5" s="58" t="s">
        <v>41</v>
      </c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3" t="s">
        <v>20</v>
      </c>
      <c r="CB5" s="53"/>
      <c r="CC5" s="53"/>
      <c r="CD5" s="53"/>
      <c r="CE5" s="53"/>
      <c r="CF5" s="53"/>
      <c r="CG5" s="53"/>
      <c r="CI5" s="67" t="s">
        <v>42</v>
      </c>
      <c r="CJ5" s="68"/>
      <c r="CK5" s="68"/>
      <c r="CL5" s="68"/>
      <c r="CM5" s="68"/>
      <c r="CN5" s="68"/>
      <c r="CO5" s="68"/>
      <c r="CP5" s="68"/>
      <c r="CQ5" s="68"/>
      <c r="CR5" s="68"/>
      <c r="CS5" s="69"/>
    </row>
    <row r="6" spans="1:111" ht="4.5" customHeight="1" thickBot="1" x14ac:dyDescent="0.25">
      <c r="CI6" s="70"/>
      <c r="CJ6" s="59"/>
      <c r="CK6" s="59"/>
      <c r="CL6" s="59"/>
      <c r="CM6" s="59"/>
      <c r="CN6" s="59"/>
      <c r="CO6" s="59"/>
      <c r="CP6" s="59"/>
      <c r="CQ6" s="59"/>
      <c r="CR6" s="59"/>
      <c r="CS6" s="71"/>
    </row>
    <row r="7" spans="1:111" ht="13.5" thickBot="1" x14ac:dyDescent="0.25">
      <c r="BC7" s="50" t="s">
        <v>21</v>
      </c>
      <c r="BD7" s="50"/>
      <c r="BE7" s="50"/>
      <c r="BF7" s="50"/>
      <c r="BH7" s="72">
        <v>6633008706</v>
      </c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4"/>
      <c r="CA7" s="53" t="s">
        <v>22</v>
      </c>
      <c r="CB7" s="53"/>
      <c r="CC7" s="53"/>
      <c r="CD7" s="53"/>
      <c r="CE7" s="53"/>
      <c r="CF7" s="53"/>
      <c r="CG7" s="53"/>
      <c r="CI7" s="75" t="s">
        <v>43</v>
      </c>
      <c r="CJ7" s="76"/>
      <c r="CK7" s="76"/>
      <c r="CL7" s="76"/>
      <c r="CM7" s="76"/>
      <c r="CN7" s="76"/>
      <c r="CO7" s="76"/>
      <c r="CP7" s="76"/>
      <c r="CQ7" s="76"/>
      <c r="CR7" s="76"/>
      <c r="CS7" s="77"/>
    </row>
    <row r="8" spans="1:111" ht="27" customHeight="1" x14ac:dyDescent="0.2">
      <c r="B8" s="26"/>
      <c r="C8" s="26"/>
      <c r="D8" s="26"/>
      <c r="K8" s="78" t="s">
        <v>4</v>
      </c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I8" s="67"/>
      <c r="CJ8" s="68"/>
      <c r="CK8" s="68"/>
      <c r="CL8" s="68"/>
      <c r="CM8" s="68"/>
      <c r="CN8" s="68"/>
      <c r="CO8" s="68"/>
      <c r="CP8" s="68"/>
      <c r="CQ8" s="68"/>
      <c r="CR8" s="68"/>
      <c r="CS8" s="69"/>
    </row>
    <row r="9" spans="1:111" ht="16.5" customHeight="1" thickBot="1" x14ac:dyDescent="0.25">
      <c r="K9" s="78" t="s">
        <v>5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CA9" s="53" t="s">
        <v>23</v>
      </c>
      <c r="CB9" s="53"/>
      <c r="CC9" s="53"/>
      <c r="CD9" s="53"/>
      <c r="CE9" s="53"/>
      <c r="CF9" s="53"/>
      <c r="CG9" s="53"/>
      <c r="CI9" s="54" t="s">
        <v>24</v>
      </c>
      <c r="CJ9" s="55"/>
      <c r="CK9" s="55"/>
      <c r="CL9" s="55"/>
      <c r="CM9" s="55"/>
      <c r="CN9" s="55"/>
      <c r="CO9" s="55"/>
      <c r="CP9" s="55"/>
      <c r="CQ9" s="55"/>
      <c r="CR9" s="55"/>
      <c r="CS9" s="56"/>
    </row>
    <row r="10" spans="1:111" ht="10.5" customHeight="1" x14ac:dyDescent="0.2">
      <c r="CV10" s="27" t="s">
        <v>44</v>
      </c>
    </row>
    <row r="11" spans="1:111" ht="22.5" customHeight="1" x14ac:dyDescent="0.2">
      <c r="K11" s="57" t="s">
        <v>6</v>
      </c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 t="s">
        <v>7</v>
      </c>
      <c r="AF11" s="57"/>
      <c r="AG11" s="57"/>
      <c r="AH11" s="57"/>
      <c r="AI11" s="57"/>
      <c r="AJ11" s="57"/>
      <c r="AK11" s="57"/>
      <c r="AL11" s="57" t="s">
        <v>8</v>
      </c>
      <c r="AM11" s="57"/>
      <c r="AN11" s="57"/>
      <c r="AO11" s="57"/>
      <c r="AP11" s="57"/>
      <c r="AQ11" s="57"/>
      <c r="AR11" s="57"/>
      <c r="AS11" s="57"/>
      <c r="AT11" s="7"/>
      <c r="AU11" s="7"/>
      <c r="AV11" s="7"/>
      <c r="AW11" s="7"/>
      <c r="AX11" s="57" t="s">
        <v>9</v>
      </c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 t="s">
        <v>0</v>
      </c>
      <c r="CL11" s="57"/>
      <c r="CM11" s="57"/>
      <c r="CN11" s="57"/>
      <c r="CO11" s="57"/>
      <c r="CP11" s="57"/>
      <c r="CQ11" s="57"/>
      <c r="CR11" s="57"/>
      <c r="CS11" s="57"/>
    </row>
    <row r="12" spans="1:111" s="2" customFormat="1" ht="11.25" x14ac:dyDescent="0.2">
      <c r="A12" s="30"/>
      <c r="B12" s="30"/>
      <c r="C12" s="30"/>
      <c r="D12" s="30"/>
      <c r="E12" s="26"/>
      <c r="F12" s="26"/>
      <c r="G12" s="26"/>
      <c r="H12" s="26"/>
      <c r="I12" s="26"/>
      <c r="J12" s="4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7"/>
      <c r="AU12" s="7"/>
      <c r="AV12" s="7"/>
      <c r="AW12" s="7"/>
      <c r="AX12" s="57" t="s">
        <v>10</v>
      </c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7"/>
      <c r="BQ12" s="7"/>
      <c r="BR12" s="7"/>
      <c r="BS12" s="57" t="s">
        <v>11</v>
      </c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</row>
    <row r="13" spans="1:111" ht="12" customHeight="1" x14ac:dyDescent="0.2">
      <c r="K13" s="52" t="s">
        <v>25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 t="s">
        <v>26</v>
      </c>
      <c r="AF13" s="52"/>
      <c r="AG13" s="52"/>
      <c r="AH13" s="52"/>
      <c r="AI13" s="52"/>
      <c r="AJ13" s="52"/>
      <c r="AK13" s="52"/>
      <c r="AL13" s="52" t="s">
        <v>27</v>
      </c>
      <c r="AM13" s="52"/>
      <c r="AN13" s="52"/>
      <c r="AO13" s="52"/>
      <c r="AP13" s="52"/>
      <c r="AQ13" s="52"/>
      <c r="AR13" s="52"/>
      <c r="AS13" s="52"/>
      <c r="AT13" s="8"/>
      <c r="AU13" s="8"/>
      <c r="AV13" s="8"/>
      <c r="AW13" s="8"/>
      <c r="AX13" s="80">
        <v>4</v>
      </c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9"/>
      <c r="BQ13" s="8"/>
      <c r="BR13" s="8"/>
      <c r="BS13" s="80" t="s">
        <v>28</v>
      </c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52">
        <v>6</v>
      </c>
      <c r="CL13" s="52"/>
      <c r="CM13" s="52"/>
      <c r="CN13" s="52"/>
      <c r="CO13" s="52"/>
      <c r="CP13" s="52"/>
      <c r="CQ13" s="52"/>
      <c r="CR13" s="52"/>
      <c r="CS13" s="52"/>
      <c r="CV13" s="27" t="s">
        <v>37</v>
      </c>
    </row>
    <row r="14" spans="1:111" ht="45" x14ac:dyDescent="0.2">
      <c r="B14" s="26" t="s">
        <v>46</v>
      </c>
      <c r="C14" s="26"/>
      <c r="D14" s="30" t="s">
        <v>47</v>
      </c>
      <c r="E14" s="26" t="s">
        <v>45</v>
      </c>
      <c r="F14" s="32" t="str">
        <f>$CV$10&amp;D14</f>
        <v xml:space="preserve">Поступление на счет вложений, СРО ВДПО(14), Монтаж охранной сигнализации </v>
      </c>
      <c r="K14" s="38" t="str">
        <f>IF(F14&lt;&gt;"",F14,E14)</f>
        <v xml:space="preserve">Поступление на счет вложений, СРО ВДПО(14), Монтаж охранной сигнализации </v>
      </c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9" t="s">
        <v>55</v>
      </c>
      <c r="AF14" s="39"/>
      <c r="AG14" s="39"/>
      <c r="AH14" s="39"/>
      <c r="AI14" s="39"/>
      <c r="AJ14" s="39"/>
      <c r="AK14" s="39"/>
      <c r="AL14" s="40">
        <v>43999</v>
      </c>
      <c r="AM14" s="41"/>
      <c r="AN14" s="41"/>
      <c r="AO14" s="41"/>
      <c r="AP14" s="41"/>
      <c r="AQ14" s="41"/>
      <c r="AR14" s="41"/>
      <c r="AS14" s="41"/>
      <c r="AT14" s="10"/>
      <c r="AU14" s="10"/>
      <c r="AV14" s="10"/>
      <c r="AW14" s="10"/>
      <c r="AX14" s="42" t="s">
        <v>56</v>
      </c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11"/>
      <c r="BQ14" s="11"/>
      <c r="BR14" s="11"/>
      <c r="BS14" s="42" t="s">
        <v>57</v>
      </c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37">
        <v>129710.86</v>
      </c>
      <c r="CL14" s="37"/>
      <c r="CM14" s="37"/>
      <c r="CN14" s="37"/>
      <c r="CO14" s="37"/>
      <c r="CP14" s="37"/>
      <c r="CQ14" s="37"/>
      <c r="CR14" s="37"/>
      <c r="CS14" s="37"/>
      <c r="CV14" s="30"/>
      <c r="CW14" s="26"/>
      <c r="CX14" s="26"/>
      <c r="CY14" s="26"/>
      <c r="CZ14" s="26"/>
      <c r="DB14" s="26"/>
      <c r="DC14" s="26"/>
      <c r="DD14" s="26"/>
      <c r="DE14" s="26"/>
      <c r="DF14" s="35" t="s">
        <v>55</v>
      </c>
    </row>
    <row r="15" spans="1:111" ht="33.75" x14ac:dyDescent="0.2">
      <c r="B15" s="26" t="s">
        <v>46</v>
      </c>
      <c r="C15" s="26"/>
      <c r="D15" s="30" t="s">
        <v>48</v>
      </c>
      <c r="E15" s="26" t="s">
        <v>45</v>
      </c>
      <c r="F15" s="32" t="str">
        <f t="shared" ref="F15:F31" si="0">$CV$10&amp;D15</f>
        <v xml:space="preserve">Поступление на счет вложений, Монтаж охранной сигнализации </v>
      </c>
      <c r="K15" s="38" t="str">
        <f t="shared" ref="K15:K31" si="1">IF(F15&lt;&gt;"",F15,E15)</f>
        <v xml:space="preserve">Поступление на счет вложений, Монтаж охранной сигнализации </v>
      </c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9" t="s">
        <v>55</v>
      </c>
      <c r="AF15" s="39"/>
      <c r="AG15" s="39"/>
      <c r="AH15" s="39"/>
      <c r="AI15" s="39"/>
      <c r="AJ15" s="39"/>
      <c r="AK15" s="39"/>
      <c r="AL15" s="40">
        <v>43999</v>
      </c>
      <c r="AM15" s="41"/>
      <c r="AN15" s="41"/>
      <c r="AO15" s="41"/>
      <c r="AP15" s="41"/>
      <c r="AQ15" s="41"/>
      <c r="AR15" s="41"/>
      <c r="AS15" s="41"/>
      <c r="AT15" s="10"/>
      <c r="AU15" s="10"/>
      <c r="AV15" s="10"/>
      <c r="AW15" s="10"/>
      <c r="AX15" s="42" t="s">
        <v>58</v>
      </c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11"/>
      <c r="BQ15" s="11"/>
      <c r="BR15" s="11"/>
      <c r="BS15" s="42" t="s">
        <v>56</v>
      </c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37">
        <v>129710.86</v>
      </c>
      <c r="CL15" s="37"/>
      <c r="CM15" s="37"/>
      <c r="CN15" s="37"/>
      <c r="CO15" s="37"/>
      <c r="CP15" s="37"/>
      <c r="CQ15" s="37"/>
      <c r="CR15" s="37"/>
      <c r="CS15" s="37"/>
      <c r="CV15" s="30"/>
      <c r="CW15" s="26"/>
      <c r="CX15" s="26"/>
      <c r="CY15" s="26"/>
      <c r="CZ15" s="26"/>
      <c r="DB15" s="26"/>
      <c r="DC15" s="26"/>
      <c r="DD15" s="26"/>
      <c r="DE15" s="26"/>
      <c r="DF15" s="35" t="s">
        <v>55</v>
      </c>
    </row>
    <row r="16" spans="1:111" ht="33.75" x14ac:dyDescent="0.2">
      <c r="B16" s="26" t="s">
        <v>46</v>
      </c>
      <c r="C16" s="26"/>
      <c r="D16" s="30" t="s">
        <v>48</v>
      </c>
      <c r="E16" s="26" t="s">
        <v>45</v>
      </c>
      <c r="F16" s="32" t="str">
        <f t="shared" si="0"/>
        <v xml:space="preserve">Поступление на счет вложений, Монтаж охранной сигнализации </v>
      </c>
      <c r="K16" s="38" t="str">
        <f t="shared" si="1"/>
        <v xml:space="preserve">Поступление на счет вложений, Монтаж охранной сигнализации </v>
      </c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9" t="s">
        <v>55</v>
      </c>
      <c r="AF16" s="39"/>
      <c r="AG16" s="39"/>
      <c r="AH16" s="39"/>
      <c r="AI16" s="39"/>
      <c r="AJ16" s="39"/>
      <c r="AK16" s="39"/>
      <c r="AL16" s="40">
        <v>43999</v>
      </c>
      <c r="AM16" s="41"/>
      <c r="AN16" s="41"/>
      <c r="AO16" s="41"/>
      <c r="AP16" s="41"/>
      <c r="AQ16" s="41"/>
      <c r="AR16" s="41"/>
      <c r="AS16" s="41"/>
      <c r="AT16" s="10"/>
      <c r="AU16" s="10"/>
      <c r="AV16" s="10"/>
      <c r="AW16" s="10"/>
      <c r="AX16" s="42" t="s">
        <v>59</v>
      </c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11"/>
      <c r="BQ16" s="11"/>
      <c r="BR16" s="11"/>
      <c r="BS16" s="42" t="s">
        <v>60</v>
      </c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37">
        <v>129710.86</v>
      </c>
      <c r="CL16" s="37"/>
      <c r="CM16" s="37"/>
      <c r="CN16" s="37"/>
      <c r="CO16" s="37"/>
      <c r="CP16" s="37"/>
      <c r="CQ16" s="37"/>
      <c r="CR16" s="37"/>
      <c r="CS16" s="37"/>
      <c r="CV16" s="30"/>
      <c r="CW16" s="26"/>
      <c r="CX16" s="26"/>
      <c r="CY16" s="26"/>
      <c r="CZ16" s="26"/>
      <c r="DB16" s="26"/>
      <c r="DC16" s="26"/>
      <c r="DD16" s="26"/>
      <c r="DE16" s="26"/>
      <c r="DF16" s="35" t="s">
        <v>55</v>
      </c>
    </row>
    <row r="17" spans="2:110" ht="45" x14ac:dyDescent="0.2">
      <c r="B17" s="26" t="s">
        <v>49</v>
      </c>
      <c r="C17" s="26"/>
      <c r="D17" s="30" t="s">
        <v>50</v>
      </c>
      <c r="E17" s="26" t="s">
        <v>45</v>
      </c>
      <c r="F17" s="32" t="str">
        <f t="shared" si="0"/>
        <v>Поступление на счет вложений, СРО ВДПО(14), Прибор охранной сигнализации Приток-А-КОП</v>
      </c>
      <c r="K17" s="38" t="str">
        <f t="shared" si="1"/>
        <v>Поступление на счет вложений, СРО ВДПО(14), Прибор охранной сигнализации Приток-А-КОП</v>
      </c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9" t="s">
        <v>28</v>
      </c>
      <c r="AF17" s="39"/>
      <c r="AG17" s="39"/>
      <c r="AH17" s="39"/>
      <c r="AI17" s="39"/>
      <c r="AJ17" s="39"/>
      <c r="AK17" s="39"/>
      <c r="AL17" s="40">
        <v>43999</v>
      </c>
      <c r="AM17" s="41"/>
      <c r="AN17" s="41"/>
      <c r="AO17" s="41"/>
      <c r="AP17" s="41"/>
      <c r="AQ17" s="41"/>
      <c r="AR17" s="41"/>
      <c r="AS17" s="41"/>
      <c r="AT17" s="10"/>
      <c r="AU17" s="10"/>
      <c r="AV17" s="10"/>
      <c r="AW17" s="10"/>
      <c r="AX17" s="42" t="s">
        <v>56</v>
      </c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11"/>
      <c r="BQ17" s="11"/>
      <c r="BR17" s="11"/>
      <c r="BS17" s="42" t="s">
        <v>57</v>
      </c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37">
        <v>31334.560000000001</v>
      </c>
      <c r="CL17" s="37"/>
      <c r="CM17" s="37"/>
      <c r="CN17" s="37"/>
      <c r="CO17" s="37"/>
      <c r="CP17" s="37"/>
      <c r="CQ17" s="37"/>
      <c r="CR17" s="37"/>
      <c r="CS17" s="37"/>
      <c r="CV17" s="30"/>
      <c r="CW17" s="26"/>
      <c r="CX17" s="26"/>
      <c r="CY17" s="26"/>
      <c r="CZ17" s="26"/>
      <c r="DB17" s="26"/>
      <c r="DC17" s="26"/>
      <c r="DD17" s="26"/>
      <c r="DE17" s="26"/>
      <c r="DF17" s="35" t="s">
        <v>55</v>
      </c>
    </row>
    <row r="18" spans="2:110" ht="33.75" x14ac:dyDescent="0.2">
      <c r="B18" s="26" t="s">
        <v>49</v>
      </c>
      <c r="C18" s="26"/>
      <c r="D18" s="30" t="s">
        <v>51</v>
      </c>
      <c r="E18" s="26" t="s">
        <v>45</v>
      </c>
      <c r="F18" s="32" t="str">
        <f t="shared" si="0"/>
        <v>Поступление на счет вложений, Прибор охранной сигнализации Приток-А-КОП</v>
      </c>
      <c r="K18" s="38" t="str">
        <f t="shared" si="1"/>
        <v>Поступление на счет вложений, Прибор охранной сигнализации Приток-А-КОП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9" t="s">
        <v>28</v>
      </c>
      <c r="AF18" s="39"/>
      <c r="AG18" s="39"/>
      <c r="AH18" s="39"/>
      <c r="AI18" s="39"/>
      <c r="AJ18" s="39"/>
      <c r="AK18" s="39"/>
      <c r="AL18" s="40">
        <v>43999</v>
      </c>
      <c r="AM18" s="41"/>
      <c r="AN18" s="41"/>
      <c r="AO18" s="41"/>
      <c r="AP18" s="41"/>
      <c r="AQ18" s="41"/>
      <c r="AR18" s="41"/>
      <c r="AS18" s="41"/>
      <c r="AT18" s="10"/>
      <c r="AU18" s="10"/>
      <c r="AV18" s="10"/>
      <c r="AW18" s="10"/>
      <c r="AX18" s="42" t="s">
        <v>58</v>
      </c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11"/>
      <c r="BQ18" s="11"/>
      <c r="BR18" s="11"/>
      <c r="BS18" s="42" t="s">
        <v>56</v>
      </c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37">
        <v>31334.560000000001</v>
      </c>
      <c r="CL18" s="37"/>
      <c r="CM18" s="37"/>
      <c r="CN18" s="37"/>
      <c r="CO18" s="37"/>
      <c r="CP18" s="37"/>
      <c r="CQ18" s="37"/>
      <c r="CR18" s="37"/>
      <c r="CS18" s="37"/>
      <c r="CV18" s="30"/>
      <c r="CW18" s="26"/>
      <c r="CX18" s="26"/>
      <c r="CY18" s="26"/>
      <c r="CZ18" s="26"/>
      <c r="DB18" s="26"/>
      <c r="DC18" s="26"/>
      <c r="DD18" s="26"/>
      <c r="DE18" s="26"/>
      <c r="DF18" s="35" t="s">
        <v>55</v>
      </c>
    </row>
    <row r="19" spans="2:110" ht="33.75" x14ac:dyDescent="0.2">
      <c r="B19" s="26" t="s">
        <v>49</v>
      </c>
      <c r="C19" s="26"/>
      <c r="D19" s="30" t="s">
        <v>51</v>
      </c>
      <c r="E19" s="26" t="s">
        <v>45</v>
      </c>
      <c r="F19" s="32" t="str">
        <f t="shared" si="0"/>
        <v>Поступление на счет вложений, Прибор охранной сигнализации Приток-А-КОП</v>
      </c>
      <c r="K19" s="38" t="str">
        <f t="shared" si="1"/>
        <v>Поступление на счет вложений, Прибор охранной сигнализации Приток-А-КОП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9" t="s">
        <v>28</v>
      </c>
      <c r="AF19" s="39"/>
      <c r="AG19" s="39"/>
      <c r="AH19" s="39"/>
      <c r="AI19" s="39"/>
      <c r="AJ19" s="39"/>
      <c r="AK19" s="39"/>
      <c r="AL19" s="40">
        <v>43999</v>
      </c>
      <c r="AM19" s="41"/>
      <c r="AN19" s="41"/>
      <c r="AO19" s="41"/>
      <c r="AP19" s="41"/>
      <c r="AQ19" s="41"/>
      <c r="AR19" s="41"/>
      <c r="AS19" s="41"/>
      <c r="AT19" s="10"/>
      <c r="AU19" s="10"/>
      <c r="AV19" s="10"/>
      <c r="AW19" s="10"/>
      <c r="AX19" s="42" t="s">
        <v>59</v>
      </c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11"/>
      <c r="BQ19" s="11"/>
      <c r="BR19" s="11"/>
      <c r="BS19" s="42" t="s">
        <v>60</v>
      </c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37">
        <v>31334.560000000001</v>
      </c>
      <c r="CL19" s="37"/>
      <c r="CM19" s="37"/>
      <c r="CN19" s="37"/>
      <c r="CO19" s="37"/>
      <c r="CP19" s="37"/>
      <c r="CQ19" s="37"/>
      <c r="CR19" s="37"/>
      <c r="CS19" s="37"/>
      <c r="CV19" s="30"/>
      <c r="CW19" s="26"/>
      <c r="CX19" s="26"/>
      <c r="CY19" s="26"/>
      <c r="CZ19" s="26"/>
      <c r="DB19" s="26"/>
      <c r="DC19" s="26"/>
      <c r="DD19" s="26"/>
      <c r="DE19" s="26"/>
      <c r="DF19" s="35" t="s">
        <v>55</v>
      </c>
    </row>
    <row r="20" spans="2:110" ht="45" x14ac:dyDescent="0.2">
      <c r="B20" s="26" t="s">
        <v>46</v>
      </c>
      <c r="C20" s="26"/>
      <c r="D20" s="30" t="s">
        <v>47</v>
      </c>
      <c r="E20" s="26" t="s">
        <v>45</v>
      </c>
      <c r="F20" s="32" t="str">
        <f t="shared" si="0"/>
        <v xml:space="preserve">Поступление на счет вложений, СРО ВДПО(14), Монтаж охранной сигнализации </v>
      </c>
      <c r="K20" s="38" t="str">
        <f t="shared" si="1"/>
        <v xml:space="preserve">Поступление на счет вложений, СРО ВДПО(14), Монтаж охранной сигнализации </v>
      </c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9" t="s">
        <v>61</v>
      </c>
      <c r="AF20" s="39"/>
      <c r="AG20" s="39"/>
      <c r="AH20" s="39"/>
      <c r="AI20" s="39"/>
      <c r="AJ20" s="39"/>
      <c r="AK20" s="39"/>
      <c r="AL20" s="40">
        <v>43999</v>
      </c>
      <c r="AM20" s="41"/>
      <c r="AN20" s="41"/>
      <c r="AO20" s="41"/>
      <c r="AP20" s="41"/>
      <c r="AQ20" s="41"/>
      <c r="AR20" s="41"/>
      <c r="AS20" s="41"/>
      <c r="AT20" s="10"/>
      <c r="AU20" s="10"/>
      <c r="AV20" s="10"/>
      <c r="AW20" s="10"/>
      <c r="AX20" s="42" t="s">
        <v>56</v>
      </c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11"/>
      <c r="BQ20" s="11"/>
      <c r="BR20" s="11"/>
      <c r="BS20" s="42" t="s">
        <v>57</v>
      </c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37">
        <v>149262.17000000001</v>
      </c>
      <c r="CL20" s="37"/>
      <c r="CM20" s="37"/>
      <c r="CN20" s="37"/>
      <c r="CO20" s="37"/>
      <c r="CP20" s="37"/>
      <c r="CQ20" s="37"/>
      <c r="CR20" s="37"/>
      <c r="CS20" s="37"/>
      <c r="CV20" s="30"/>
      <c r="CW20" s="26"/>
      <c r="CX20" s="26"/>
      <c r="CY20" s="26"/>
      <c r="CZ20" s="26"/>
      <c r="DB20" s="26"/>
      <c r="DC20" s="26"/>
      <c r="DD20" s="26"/>
      <c r="DE20" s="26"/>
      <c r="DF20" s="35" t="s">
        <v>55</v>
      </c>
    </row>
    <row r="21" spans="2:110" ht="33.75" x14ac:dyDescent="0.2">
      <c r="B21" s="26" t="s">
        <v>46</v>
      </c>
      <c r="C21" s="26"/>
      <c r="D21" s="30" t="s">
        <v>48</v>
      </c>
      <c r="E21" s="26" t="s">
        <v>45</v>
      </c>
      <c r="F21" s="32" t="str">
        <f t="shared" si="0"/>
        <v xml:space="preserve">Поступление на счет вложений, Монтаж охранной сигнализации </v>
      </c>
      <c r="K21" s="38" t="str">
        <f t="shared" si="1"/>
        <v xml:space="preserve">Поступление на счет вложений, Монтаж охранной сигнализации </v>
      </c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9" t="s">
        <v>61</v>
      </c>
      <c r="AF21" s="39"/>
      <c r="AG21" s="39"/>
      <c r="AH21" s="39"/>
      <c r="AI21" s="39"/>
      <c r="AJ21" s="39"/>
      <c r="AK21" s="39"/>
      <c r="AL21" s="40">
        <v>43999</v>
      </c>
      <c r="AM21" s="41"/>
      <c r="AN21" s="41"/>
      <c r="AO21" s="41"/>
      <c r="AP21" s="41"/>
      <c r="AQ21" s="41"/>
      <c r="AR21" s="41"/>
      <c r="AS21" s="41"/>
      <c r="AT21" s="10"/>
      <c r="AU21" s="10"/>
      <c r="AV21" s="10"/>
      <c r="AW21" s="10"/>
      <c r="AX21" s="42" t="s">
        <v>58</v>
      </c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11"/>
      <c r="BQ21" s="11"/>
      <c r="BR21" s="11"/>
      <c r="BS21" s="42" t="s">
        <v>56</v>
      </c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37">
        <v>149262.17000000001</v>
      </c>
      <c r="CL21" s="37"/>
      <c r="CM21" s="37"/>
      <c r="CN21" s="37"/>
      <c r="CO21" s="37"/>
      <c r="CP21" s="37"/>
      <c r="CQ21" s="37"/>
      <c r="CR21" s="37"/>
      <c r="CS21" s="37"/>
      <c r="CV21" s="30"/>
      <c r="CW21" s="26"/>
      <c r="CX21" s="26"/>
      <c r="CY21" s="26"/>
      <c r="CZ21" s="26"/>
      <c r="DB21" s="26"/>
      <c r="DC21" s="26"/>
      <c r="DD21" s="26"/>
      <c r="DE21" s="26"/>
      <c r="DF21" s="35" t="s">
        <v>55</v>
      </c>
    </row>
    <row r="22" spans="2:110" ht="33.75" x14ac:dyDescent="0.2">
      <c r="B22" s="26" t="s">
        <v>46</v>
      </c>
      <c r="C22" s="26"/>
      <c r="D22" s="30" t="s">
        <v>48</v>
      </c>
      <c r="E22" s="26" t="s">
        <v>45</v>
      </c>
      <c r="F22" s="32" t="str">
        <f t="shared" si="0"/>
        <v xml:space="preserve">Поступление на счет вложений, Монтаж охранной сигнализации </v>
      </c>
      <c r="K22" s="38" t="str">
        <f t="shared" si="1"/>
        <v xml:space="preserve">Поступление на счет вложений, Монтаж охранной сигнализации </v>
      </c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9" t="s">
        <v>61</v>
      </c>
      <c r="AF22" s="39"/>
      <c r="AG22" s="39"/>
      <c r="AH22" s="39"/>
      <c r="AI22" s="39"/>
      <c r="AJ22" s="39"/>
      <c r="AK22" s="39"/>
      <c r="AL22" s="40">
        <v>43999</v>
      </c>
      <c r="AM22" s="41"/>
      <c r="AN22" s="41"/>
      <c r="AO22" s="41"/>
      <c r="AP22" s="41"/>
      <c r="AQ22" s="41"/>
      <c r="AR22" s="41"/>
      <c r="AS22" s="41"/>
      <c r="AT22" s="10"/>
      <c r="AU22" s="10"/>
      <c r="AV22" s="10"/>
      <c r="AW22" s="10"/>
      <c r="AX22" s="42" t="s">
        <v>59</v>
      </c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11"/>
      <c r="BQ22" s="11"/>
      <c r="BR22" s="11"/>
      <c r="BS22" s="42" t="s">
        <v>60</v>
      </c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37">
        <v>149262.17000000001</v>
      </c>
      <c r="CL22" s="37"/>
      <c r="CM22" s="37"/>
      <c r="CN22" s="37"/>
      <c r="CO22" s="37"/>
      <c r="CP22" s="37"/>
      <c r="CQ22" s="37"/>
      <c r="CR22" s="37"/>
      <c r="CS22" s="37"/>
      <c r="CV22" s="30"/>
      <c r="CW22" s="26"/>
      <c r="CX22" s="26"/>
      <c r="CY22" s="26"/>
      <c r="CZ22" s="26"/>
      <c r="DB22" s="26"/>
      <c r="DC22" s="26"/>
      <c r="DD22" s="26"/>
      <c r="DE22" s="26"/>
      <c r="DF22" s="35" t="s">
        <v>55</v>
      </c>
    </row>
    <row r="23" spans="2:110" ht="45" x14ac:dyDescent="0.2">
      <c r="B23" s="26" t="s">
        <v>46</v>
      </c>
      <c r="C23" s="26"/>
      <c r="D23" s="30" t="s">
        <v>47</v>
      </c>
      <c r="E23" s="26" t="s">
        <v>45</v>
      </c>
      <c r="F23" s="32" t="str">
        <f t="shared" si="0"/>
        <v xml:space="preserve">Поступление на счет вложений, СРО ВДПО(14), Монтаж охранной сигнализации </v>
      </c>
      <c r="K23" s="38" t="str">
        <f t="shared" si="1"/>
        <v xml:space="preserve">Поступление на счет вложений, СРО ВДПО(14), Монтаж охранной сигнализации </v>
      </c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9" t="s">
        <v>62</v>
      </c>
      <c r="AF23" s="39"/>
      <c r="AG23" s="39"/>
      <c r="AH23" s="39"/>
      <c r="AI23" s="39"/>
      <c r="AJ23" s="39"/>
      <c r="AK23" s="39"/>
      <c r="AL23" s="40">
        <v>43999</v>
      </c>
      <c r="AM23" s="41"/>
      <c r="AN23" s="41"/>
      <c r="AO23" s="41"/>
      <c r="AP23" s="41"/>
      <c r="AQ23" s="41"/>
      <c r="AR23" s="41"/>
      <c r="AS23" s="41"/>
      <c r="AT23" s="10"/>
      <c r="AU23" s="10"/>
      <c r="AV23" s="10"/>
      <c r="AW23" s="10"/>
      <c r="AX23" s="42" t="s">
        <v>56</v>
      </c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11"/>
      <c r="BQ23" s="11"/>
      <c r="BR23" s="11"/>
      <c r="BS23" s="42" t="s">
        <v>57</v>
      </c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37">
        <v>138350.93</v>
      </c>
      <c r="CL23" s="37"/>
      <c r="CM23" s="37"/>
      <c r="CN23" s="37"/>
      <c r="CO23" s="37"/>
      <c r="CP23" s="37"/>
      <c r="CQ23" s="37"/>
      <c r="CR23" s="37"/>
      <c r="CS23" s="37"/>
      <c r="CV23" s="30"/>
      <c r="CW23" s="26"/>
      <c r="CX23" s="26"/>
      <c r="CY23" s="26"/>
      <c r="CZ23" s="26"/>
      <c r="DB23" s="26"/>
      <c r="DC23" s="26"/>
      <c r="DD23" s="26"/>
      <c r="DE23" s="26"/>
      <c r="DF23" s="35" t="s">
        <v>55</v>
      </c>
    </row>
    <row r="24" spans="2:110" ht="33.75" x14ac:dyDescent="0.2">
      <c r="B24" s="26" t="s">
        <v>46</v>
      </c>
      <c r="C24" s="26"/>
      <c r="D24" s="30" t="s">
        <v>48</v>
      </c>
      <c r="E24" s="26" t="s">
        <v>45</v>
      </c>
      <c r="F24" s="32" t="str">
        <f t="shared" si="0"/>
        <v xml:space="preserve">Поступление на счет вложений, Монтаж охранной сигнализации </v>
      </c>
      <c r="K24" s="38" t="str">
        <f t="shared" si="1"/>
        <v xml:space="preserve">Поступление на счет вложений, Монтаж охранной сигнализации </v>
      </c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9" t="s">
        <v>62</v>
      </c>
      <c r="AF24" s="39"/>
      <c r="AG24" s="39"/>
      <c r="AH24" s="39"/>
      <c r="AI24" s="39"/>
      <c r="AJ24" s="39"/>
      <c r="AK24" s="39"/>
      <c r="AL24" s="40">
        <v>43999</v>
      </c>
      <c r="AM24" s="41"/>
      <c r="AN24" s="41"/>
      <c r="AO24" s="41"/>
      <c r="AP24" s="41"/>
      <c r="AQ24" s="41"/>
      <c r="AR24" s="41"/>
      <c r="AS24" s="41"/>
      <c r="AT24" s="10"/>
      <c r="AU24" s="10"/>
      <c r="AV24" s="10"/>
      <c r="AW24" s="10"/>
      <c r="AX24" s="42" t="s">
        <v>58</v>
      </c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11"/>
      <c r="BQ24" s="11"/>
      <c r="BR24" s="11"/>
      <c r="BS24" s="42" t="s">
        <v>56</v>
      </c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37">
        <v>138350.93</v>
      </c>
      <c r="CL24" s="37"/>
      <c r="CM24" s="37"/>
      <c r="CN24" s="37"/>
      <c r="CO24" s="37"/>
      <c r="CP24" s="37"/>
      <c r="CQ24" s="37"/>
      <c r="CR24" s="37"/>
      <c r="CS24" s="37"/>
      <c r="CV24" s="30"/>
      <c r="CW24" s="26"/>
      <c r="CX24" s="26"/>
      <c r="CY24" s="26"/>
      <c r="CZ24" s="26"/>
      <c r="DB24" s="26"/>
      <c r="DC24" s="26"/>
      <c r="DD24" s="26"/>
      <c r="DE24" s="26"/>
      <c r="DF24" s="35" t="s">
        <v>55</v>
      </c>
    </row>
    <row r="25" spans="2:110" ht="33.75" x14ac:dyDescent="0.2">
      <c r="B25" s="26" t="s">
        <v>46</v>
      </c>
      <c r="C25" s="26"/>
      <c r="D25" s="30" t="s">
        <v>48</v>
      </c>
      <c r="E25" s="26" t="s">
        <v>45</v>
      </c>
      <c r="F25" s="32" t="str">
        <f t="shared" si="0"/>
        <v xml:space="preserve">Поступление на счет вложений, Монтаж охранной сигнализации </v>
      </c>
      <c r="K25" s="38" t="str">
        <f t="shared" si="1"/>
        <v xml:space="preserve">Поступление на счет вложений, Монтаж охранной сигнализации </v>
      </c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9" t="s">
        <v>62</v>
      </c>
      <c r="AF25" s="39"/>
      <c r="AG25" s="39"/>
      <c r="AH25" s="39"/>
      <c r="AI25" s="39"/>
      <c r="AJ25" s="39"/>
      <c r="AK25" s="39"/>
      <c r="AL25" s="40">
        <v>43999</v>
      </c>
      <c r="AM25" s="41"/>
      <c r="AN25" s="41"/>
      <c r="AO25" s="41"/>
      <c r="AP25" s="41"/>
      <c r="AQ25" s="41"/>
      <c r="AR25" s="41"/>
      <c r="AS25" s="41"/>
      <c r="AT25" s="10"/>
      <c r="AU25" s="10"/>
      <c r="AV25" s="10"/>
      <c r="AW25" s="10"/>
      <c r="AX25" s="42" t="s">
        <v>59</v>
      </c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11"/>
      <c r="BQ25" s="11"/>
      <c r="BR25" s="11"/>
      <c r="BS25" s="42" t="s">
        <v>60</v>
      </c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37">
        <v>138350.93</v>
      </c>
      <c r="CL25" s="37"/>
      <c r="CM25" s="37"/>
      <c r="CN25" s="37"/>
      <c r="CO25" s="37"/>
      <c r="CP25" s="37"/>
      <c r="CQ25" s="37"/>
      <c r="CR25" s="37"/>
      <c r="CS25" s="37"/>
      <c r="CV25" s="30"/>
      <c r="CW25" s="26"/>
      <c r="CX25" s="26"/>
      <c r="CY25" s="26"/>
      <c r="CZ25" s="26"/>
      <c r="DB25" s="26"/>
      <c r="DC25" s="26"/>
      <c r="DD25" s="26"/>
      <c r="DE25" s="26"/>
      <c r="DF25" s="35" t="s">
        <v>55</v>
      </c>
    </row>
    <row r="26" spans="2:110" ht="45" x14ac:dyDescent="0.2">
      <c r="B26" s="26" t="s">
        <v>46</v>
      </c>
      <c r="C26" s="26"/>
      <c r="D26" s="30" t="s">
        <v>47</v>
      </c>
      <c r="E26" s="26" t="s">
        <v>45</v>
      </c>
      <c r="F26" s="32" t="str">
        <f t="shared" si="0"/>
        <v xml:space="preserve">Поступление на счет вложений, СРО ВДПО(14), Монтаж охранной сигнализации </v>
      </c>
      <c r="K26" s="38" t="str">
        <f t="shared" si="1"/>
        <v xml:space="preserve">Поступление на счет вложений, СРО ВДПО(14), Монтаж охранной сигнализации </v>
      </c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9" t="s">
        <v>63</v>
      </c>
      <c r="AF26" s="39"/>
      <c r="AG26" s="39"/>
      <c r="AH26" s="39"/>
      <c r="AI26" s="39"/>
      <c r="AJ26" s="39"/>
      <c r="AK26" s="39"/>
      <c r="AL26" s="40">
        <v>43999</v>
      </c>
      <c r="AM26" s="41"/>
      <c r="AN26" s="41"/>
      <c r="AO26" s="41"/>
      <c r="AP26" s="41"/>
      <c r="AQ26" s="41"/>
      <c r="AR26" s="41"/>
      <c r="AS26" s="41"/>
      <c r="AT26" s="10"/>
      <c r="AU26" s="10"/>
      <c r="AV26" s="10"/>
      <c r="AW26" s="10"/>
      <c r="AX26" s="42" t="s">
        <v>56</v>
      </c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11"/>
      <c r="BQ26" s="11"/>
      <c r="BR26" s="11"/>
      <c r="BS26" s="42" t="s">
        <v>57</v>
      </c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37">
        <v>133948.10999999999</v>
      </c>
      <c r="CL26" s="37"/>
      <c r="CM26" s="37"/>
      <c r="CN26" s="37"/>
      <c r="CO26" s="37"/>
      <c r="CP26" s="37"/>
      <c r="CQ26" s="37"/>
      <c r="CR26" s="37"/>
      <c r="CS26" s="37"/>
      <c r="CV26" s="30"/>
      <c r="CW26" s="26"/>
      <c r="CX26" s="26"/>
      <c r="CY26" s="26"/>
      <c r="CZ26" s="26"/>
      <c r="DB26" s="26"/>
      <c r="DC26" s="26"/>
      <c r="DD26" s="26"/>
      <c r="DE26" s="26"/>
      <c r="DF26" s="35" t="s">
        <v>55</v>
      </c>
    </row>
    <row r="27" spans="2:110" ht="33.75" x14ac:dyDescent="0.2">
      <c r="B27" s="26" t="s">
        <v>46</v>
      </c>
      <c r="C27" s="26"/>
      <c r="D27" s="30" t="s">
        <v>48</v>
      </c>
      <c r="E27" s="26" t="s">
        <v>45</v>
      </c>
      <c r="F27" s="32" t="str">
        <f t="shared" si="0"/>
        <v xml:space="preserve">Поступление на счет вложений, Монтаж охранной сигнализации </v>
      </c>
      <c r="K27" s="38" t="str">
        <f t="shared" si="1"/>
        <v xml:space="preserve">Поступление на счет вложений, Монтаж охранной сигнализации </v>
      </c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9" t="s">
        <v>63</v>
      </c>
      <c r="AF27" s="39"/>
      <c r="AG27" s="39"/>
      <c r="AH27" s="39"/>
      <c r="AI27" s="39"/>
      <c r="AJ27" s="39"/>
      <c r="AK27" s="39"/>
      <c r="AL27" s="40">
        <v>43999</v>
      </c>
      <c r="AM27" s="41"/>
      <c r="AN27" s="41"/>
      <c r="AO27" s="41"/>
      <c r="AP27" s="41"/>
      <c r="AQ27" s="41"/>
      <c r="AR27" s="41"/>
      <c r="AS27" s="41"/>
      <c r="AT27" s="10"/>
      <c r="AU27" s="10"/>
      <c r="AV27" s="10"/>
      <c r="AW27" s="10"/>
      <c r="AX27" s="42" t="s">
        <v>58</v>
      </c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11"/>
      <c r="BQ27" s="11"/>
      <c r="BR27" s="11"/>
      <c r="BS27" s="42" t="s">
        <v>56</v>
      </c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37">
        <v>133948.10999999999</v>
      </c>
      <c r="CL27" s="37"/>
      <c r="CM27" s="37"/>
      <c r="CN27" s="37"/>
      <c r="CO27" s="37"/>
      <c r="CP27" s="37"/>
      <c r="CQ27" s="37"/>
      <c r="CR27" s="37"/>
      <c r="CS27" s="37"/>
      <c r="CV27" s="30"/>
      <c r="CW27" s="26"/>
      <c r="CX27" s="26"/>
      <c r="CY27" s="26"/>
      <c r="CZ27" s="26"/>
      <c r="DB27" s="26"/>
      <c r="DC27" s="26"/>
      <c r="DD27" s="26"/>
      <c r="DE27" s="26"/>
      <c r="DF27" s="35" t="s">
        <v>55</v>
      </c>
    </row>
    <row r="28" spans="2:110" ht="33.75" x14ac:dyDescent="0.2">
      <c r="B28" s="26" t="s">
        <v>46</v>
      </c>
      <c r="C28" s="26"/>
      <c r="D28" s="30" t="s">
        <v>48</v>
      </c>
      <c r="E28" s="26" t="s">
        <v>45</v>
      </c>
      <c r="F28" s="32" t="str">
        <f t="shared" si="0"/>
        <v xml:space="preserve">Поступление на счет вложений, Монтаж охранной сигнализации </v>
      </c>
      <c r="K28" s="38" t="str">
        <f t="shared" si="1"/>
        <v xml:space="preserve">Поступление на счет вложений, Монтаж охранной сигнализации </v>
      </c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9" t="s">
        <v>63</v>
      </c>
      <c r="AF28" s="39"/>
      <c r="AG28" s="39"/>
      <c r="AH28" s="39"/>
      <c r="AI28" s="39"/>
      <c r="AJ28" s="39"/>
      <c r="AK28" s="39"/>
      <c r="AL28" s="40">
        <v>43999</v>
      </c>
      <c r="AM28" s="41"/>
      <c r="AN28" s="41"/>
      <c r="AO28" s="41"/>
      <c r="AP28" s="41"/>
      <c r="AQ28" s="41"/>
      <c r="AR28" s="41"/>
      <c r="AS28" s="41"/>
      <c r="AT28" s="10"/>
      <c r="AU28" s="10"/>
      <c r="AV28" s="10"/>
      <c r="AW28" s="10"/>
      <c r="AX28" s="42" t="s">
        <v>59</v>
      </c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11"/>
      <c r="BQ28" s="11"/>
      <c r="BR28" s="11"/>
      <c r="BS28" s="42" t="s">
        <v>60</v>
      </c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37">
        <v>133948.10999999999</v>
      </c>
      <c r="CL28" s="37"/>
      <c r="CM28" s="37"/>
      <c r="CN28" s="37"/>
      <c r="CO28" s="37"/>
      <c r="CP28" s="37"/>
      <c r="CQ28" s="37"/>
      <c r="CR28" s="37"/>
      <c r="CS28" s="37"/>
      <c r="CV28" s="30"/>
      <c r="CW28" s="26"/>
      <c r="CX28" s="26"/>
      <c r="CY28" s="26"/>
      <c r="CZ28" s="26"/>
      <c r="DB28" s="26"/>
      <c r="DC28" s="26"/>
      <c r="DD28" s="26"/>
      <c r="DE28" s="26"/>
      <c r="DF28" s="35" t="s">
        <v>55</v>
      </c>
    </row>
    <row r="29" spans="2:110" ht="33.75" x14ac:dyDescent="0.2">
      <c r="B29" s="26" t="s">
        <v>52</v>
      </c>
      <c r="C29" s="26"/>
      <c r="D29" s="30" t="s">
        <v>53</v>
      </c>
      <c r="E29" s="26" t="s">
        <v>45</v>
      </c>
      <c r="F29" s="32" t="str">
        <f t="shared" si="0"/>
        <v>Поступление на счет вложений, СРО ВДПО(14), Металлодетектор ручной</v>
      </c>
      <c r="K29" s="38" t="str">
        <f t="shared" si="1"/>
        <v>Поступление на счет вложений, СРО ВДПО(14), Металлодетектор ручной</v>
      </c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9" t="s">
        <v>64</v>
      </c>
      <c r="AF29" s="39"/>
      <c r="AG29" s="39"/>
      <c r="AH29" s="39"/>
      <c r="AI29" s="39"/>
      <c r="AJ29" s="39"/>
      <c r="AK29" s="39"/>
      <c r="AL29" s="40">
        <v>44173</v>
      </c>
      <c r="AM29" s="41"/>
      <c r="AN29" s="41"/>
      <c r="AO29" s="41"/>
      <c r="AP29" s="41"/>
      <c r="AQ29" s="41"/>
      <c r="AR29" s="41"/>
      <c r="AS29" s="41"/>
      <c r="AT29" s="10"/>
      <c r="AU29" s="10"/>
      <c r="AV29" s="10"/>
      <c r="AW29" s="10"/>
      <c r="AX29" s="42" t="s">
        <v>56</v>
      </c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11"/>
      <c r="BQ29" s="11"/>
      <c r="BR29" s="11"/>
      <c r="BS29" s="42" t="s">
        <v>57</v>
      </c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37">
        <v>11400</v>
      </c>
      <c r="CL29" s="37"/>
      <c r="CM29" s="37"/>
      <c r="CN29" s="37"/>
      <c r="CO29" s="37"/>
      <c r="CP29" s="37"/>
      <c r="CQ29" s="37"/>
      <c r="CR29" s="37"/>
      <c r="CS29" s="37"/>
      <c r="CV29" s="30"/>
      <c r="CW29" s="26"/>
      <c r="CX29" s="26"/>
      <c r="CY29" s="26"/>
      <c r="CZ29" s="26"/>
      <c r="DB29" s="26"/>
      <c r="DC29" s="26"/>
      <c r="DD29" s="26"/>
      <c r="DE29" s="26"/>
      <c r="DF29" s="35" t="s">
        <v>55</v>
      </c>
    </row>
    <row r="30" spans="2:110" ht="33.75" x14ac:dyDescent="0.2">
      <c r="B30" s="26" t="s">
        <v>52</v>
      </c>
      <c r="C30" s="26"/>
      <c r="D30" s="30" t="s">
        <v>54</v>
      </c>
      <c r="E30" s="26" t="s">
        <v>45</v>
      </c>
      <c r="F30" s="32" t="str">
        <f t="shared" si="0"/>
        <v>Поступление на счет вложений, Металлодетектор ручной</v>
      </c>
      <c r="K30" s="38" t="str">
        <f t="shared" si="1"/>
        <v>Поступление на счет вложений, Металлодетектор ручной</v>
      </c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 t="s">
        <v>64</v>
      </c>
      <c r="AF30" s="39"/>
      <c r="AG30" s="39"/>
      <c r="AH30" s="39"/>
      <c r="AI30" s="39"/>
      <c r="AJ30" s="39"/>
      <c r="AK30" s="39"/>
      <c r="AL30" s="40">
        <v>44173</v>
      </c>
      <c r="AM30" s="41"/>
      <c r="AN30" s="41"/>
      <c r="AO30" s="41"/>
      <c r="AP30" s="41"/>
      <c r="AQ30" s="41"/>
      <c r="AR30" s="41"/>
      <c r="AS30" s="41"/>
      <c r="AT30" s="10"/>
      <c r="AU30" s="10"/>
      <c r="AV30" s="10"/>
      <c r="AW30" s="10"/>
      <c r="AX30" s="42" t="s">
        <v>58</v>
      </c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11"/>
      <c r="BQ30" s="11"/>
      <c r="BR30" s="11"/>
      <c r="BS30" s="42" t="s">
        <v>56</v>
      </c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37">
        <v>11400</v>
      </c>
      <c r="CL30" s="37"/>
      <c r="CM30" s="37"/>
      <c r="CN30" s="37"/>
      <c r="CO30" s="37"/>
      <c r="CP30" s="37"/>
      <c r="CQ30" s="37"/>
      <c r="CR30" s="37"/>
      <c r="CS30" s="37"/>
      <c r="CV30" s="30"/>
      <c r="CW30" s="26"/>
      <c r="CX30" s="26"/>
      <c r="CY30" s="26"/>
      <c r="CZ30" s="26"/>
      <c r="DB30" s="26"/>
      <c r="DC30" s="26"/>
      <c r="DD30" s="26"/>
      <c r="DE30" s="26"/>
      <c r="DF30" s="35" t="s">
        <v>55</v>
      </c>
    </row>
    <row r="31" spans="2:110" ht="33.75" x14ac:dyDescent="0.2">
      <c r="B31" s="26" t="s">
        <v>52</v>
      </c>
      <c r="C31" s="26"/>
      <c r="D31" s="30" t="s">
        <v>54</v>
      </c>
      <c r="E31" s="26" t="s">
        <v>45</v>
      </c>
      <c r="F31" s="32" t="str">
        <f t="shared" si="0"/>
        <v>Поступление на счет вложений, Металлодетектор ручной</v>
      </c>
      <c r="K31" s="38" t="str">
        <f t="shared" si="1"/>
        <v>Поступление на счет вложений, Металлодетектор ручной</v>
      </c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9" t="s">
        <v>64</v>
      </c>
      <c r="AF31" s="39"/>
      <c r="AG31" s="39"/>
      <c r="AH31" s="39"/>
      <c r="AI31" s="39"/>
      <c r="AJ31" s="39"/>
      <c r="AK31" s="39"/>
      <c r="AL31" s="40">
        <v>44173</v>
      </c>
      <c r="AM31" s="41"/>
      <c r="AN31" s="41"/>
      <c r="AO31" s="41"/>
      <c r="AP31" s="41"/>
      <c r="AQ31" s="41"/>
      <c r="AR31" s="41"/>
      <c r="AS31" s="41"/>
      <c r="AT31" s="10"/>
      <c r="AU31" s="10"/>
      <c r="AV31" s="10"/>
      <c r="AW31" s="10"/>
      <c r="AX31" s="42" t="s">
        <v>59</v>
      </c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11"/>
      <c r="BQ31" s="11"/>
      <c r="BR31" s="11"/>
      <c r="BS31" s="42" t="s">
        <v>60</v>
      </c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37">
        <v>11400</v>
      </c>
      <c r="CL31" s="37"/>
      <c r="CM31" s="37"/>
      <c r="CN31" s="37"/>
      <c r="CO31" s="37"/>
      <c r="CP31" s="37"/>
      <c r="CQ31" s="37"/>
      <c r="CR31" s="37"/>
      <c r="CS31" s="37"/>
      <c r="CV31" s="30"/>
      <c r="CW31" s="26"/>
      <c r="CX31" s="26"/>
      <c r="CY31" s="26"/>
      <c r="CZ31" s="26"/>
      <c r="DB31" s="26"/>
      <c r="DC31" s="26"/>
      <c r="DD31" s="26"/>
      <c r="DE31" s="26"/>
      <c r="DF31" s="35" t="s">
        <v>55</v>
      </c>
    </row>
    <row r="32" spans="2:110" ht="10.5" customHeight="1" x14ac:dyDescent="0.2"/>
    <row r="33" spans="1:111" x14ac:dyDescent="0.2">
      <c r="K33" s="78" t="s">
        <v>38</v>
      </c>
      <c r="L33" s="78"/>
      <c r="M33" s="78"/>
      <c r="N33" s="78"/>
      <c r="O33" s="78"/>
      <c r="P33" s="78"/>
      <c r="Q33" s="78"/>
      <c r="R33" s="78"/>
      <c r="S33" s="78"/>
      <c r="T33" s="78"/>
      <c r="U33" s="3"/>
      <c r="V33" s="3"/>
      <c r="W33" s="3"/>
      <c r="BH33" s="78" t="s">
        <v>39</v>
      </c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</row>
    <row r="34" spans="1:111" ht="22.5" x14ac:dyDescent="0.2">
      <c r="C34" s="26" t="s">
        <v>65</v>
      </c>
      <c r="D34" s="36"/>
      <c r="E34" s="36" t="s">
        <v>65</v>
      </c>
      <c r="G34" s="36"/>
      <c r="H34" s="36" t="s">
        <v>65</v>
      </c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12"/>
      <c r="Y34" s="48"/>
      <c r="Z34" s="48"/>
      <c r="AA34" s="48"/>
      <c r="AB34" s="48"/>
      <c r="AC34" s="48"/>
      <c r="AD34" s="48"/>
      <c r="AE34" s="48"/>
      <c r="AF34" s="13"/>
      <c r="AG34" s="48" t="s">
        <v>65</v>
      </c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12"/>
      <c r="AU34" s="12"/>
      <c r="AV34" s="12"/>
      <c r="AW34" s="12"/>
      <c r="AX34" s="12"/>
      <c r="AY34" s="48"/>
      <c r="AZ34" s="48"/>
      <c r="BA34" s="48"/>
      <c r="BB34" s="48"/>
      <c r="BC34" s="48"/>
      <c r="BD34" s="48"/>
      <c r="BE34" s="48"/>
      <c r="BF34" s="48"/>
      <c r="BG34" s="13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12"/>
      <c r="BY34" s="48"/>
      <c r="BZ34" s="48"/>
      <c r="CA34" s="48"/>
      <c r="CB34" s="48"/>
      <c r="CC34" s="48"/>
      <c r="CD34" s="48"/>
      <c r="CE34" s="48"/>
      <c r="CF34" s="13"/>
      <c r="CG34" s="48" t="s">
        <v>65</v>
      </c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</row>
    <row r="35" spans="1:111" x14ac:dyDescent="0.2">
      <c r="C35" s="26"/>
      <c r="K35" s="51" t="s">
        <v>12</v>
      </c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14"/>
      <c r="Y35" s="51" t="s">
        <v>13</v>
      </c>
      <c r="Z35" s="51"/>
      <c r="AA35" s="51"/>
      <c r="AB35" s="51"/>
      <c r="AC35" s="51"/>
      <c r="AD35" s="51"/>
      <c r="AE35" s="51"/>
      <c r="AF35" s="14"/>
      <c r="AG35" s="51" t="s">
        <v>14</v>
      </c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15"/>
      <c r="AU35" s="15"/>
      <c r="AV35" s="15"/>
      <c r="AW35" s="15"/>
      <c r="AX35" s="14"/>
      <c r="AY35" s="51" t="s">
        <v>15</v>
      </c>
      <c r="AZ35" s="51"/>
      <c r="BA35" s="51"/>
      <c r="BB35" s="51"/>
      <c r="BC35" s="51"/>
      <c r="BD35" s="51"/>
      <c r="BE35" s="51"/>
      <c r="BF35" s="51"/>
      <c r="BG35" s="14"/>
      <c r="BH35" s="51" t="s">
        <v>12</v>
      </c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14"/>
      <c r="BY35" s="51" t="s">
        <v>13</v>
      </c>
      <c r="BZ35" s="51"/>
      <c r="CA35" s="51"/>
      <c r="CB35" s="51"/>
      <c r="CC35" s="51"/>
      <c r="CD35" s="51"/>
      <c r="CE35" s="51"/>
      <c r="CF35" s="14"/>
      <c r="CG35" s="51" t="s">
        <v>14</v>
      </c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</row>
    <row r="36" spans="1:111" s="2" customFormat="1" x14ac:dyDescent="0.2">
      <c r="A36" s="30"/>
      <c r="B36" s="30"/>
      <c r="C36" s="30"/>
      <c r="D36" s="30"/>
      <c r="E36" s="26"/>
      <c r="F36" s="26"/>
      <c r="G36" s="26"/>
      <c r="H36" s="26"/>
      <c r="I36" s="26"/>
      <c r="J36" s="4"/>
      <c r="K36" s="1" t="s">
        <v>29</v>
      </c>
      <c r="L36" s="43">
        <f>DAY(CI4)</f>
        <v>17</v>
      </c>
      <c r="M36" s="43"/>
      <c r="N36" s="43"/>
      <c r="O36" s="1" t="s">
        <v>29</v>
      </c>
      <c r="P36" s="43" t="str">
        <f>Mesrus(CI4, 1)</f>
        <v>июня</v>
      </c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3"/>
      <c r="AC36" s="43">
        <f>YEAR(CI4)</f>
        <v>2020</v>
      </c>
      <c r="AD36" s="43"/>
      <c r="AE36" s="43"/>
      <c r="AF36" s="43"/>
      <c r="AG36" s="43"/>
      <c r="AH36" s="50" t="s">
        <v>30</v>
      </c>
      <c r="AI36" s="50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 s="1" t="s">
        <v>29</v>
      </c>
      <c r="BI36" s="43">
        <f>DAY(CI4)</f>
        <v>17</v>
      </c>
      <c r="BJ36" s="43"/>
      <c r="BK36" s="43"/>
      <c r="BL36" s="1" t="s">
        <v>29</v>
      </c>
      <c r="BM36" s="43" t="str">
        <f>Mesrus(CI4, 1)</f>
        <v>июня</v>
      </c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3"/>
      <c r="CC36" s="43">
        <f>YEAR(CI4)</f>
        <v>2020</v>
      </c>
      <c r="CD36" s="43"/>
      <c r="CE36" s="43"/>
      <c r="CF36" s="43"/>
      <c r="CG36" s="43"/>
      <c r="CH36" s="50" t="s">
        <v>30</v>
      </c>
      <c r="CI36" s="50"/>
      <c r="CJ36"/>
      <c r="CK36"/>
      <c r="CL36"/>
      <c r="CM36"/>
      <c r="CN36"/>
      <c r="CO36"/>
      <c r="CP36"/>
      <c r="CQ36"/>
      <c r="CR36"/>
      <c r="CS36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</row>
    <row r="37" spans="1:111" ht="18" customHeight="1" x14ac:dyDescent="0.2"/>
    <row r="39" spans="1:111" ht="13.5" customHeight="1" x14ac:dyDescent="0.2">
      <c r="K39" s="16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3" t="s">
        <v>31</v>
      </c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17"/>
    </row>
    <row r="40" spans="1:111" x14ac:dyDescent="0.2">
      <c r="K40" s="18"/>
      <c r="L40" s="45" t="s">
        <v>32</v>
      </c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20"/>
    </row>
    <row r="41" spans="1:111" x14ac:dyDescent="0.2">
      <c r="K41" s="18"/>
      <c r="L41" s="45" t="s">
        <v>33</v>
      </c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6" t="str">
        <f>" журнале операций № "&amp;DF14&amp;" за "&amp;Mesrus(CI4,2)&amp;" "&amp;YEAR(CI4)&amp;" г."</f>
        <v xml:space="preserve"> журнале операций № 4 за Июнь 2020 г.</v>
      </c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20"/>
    </row>
    <row r="42" spans="1:111" x14ac:dyDescent="0.2">
      <c r="K42" s="18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47" t="s">
        <v>34</v>
      </c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20"/>
    </row>
    <row r="43" spans="1:111" x14ac:dyDescent="0.2">
      <c r="I43" s="36" t="s">
        <v>66</v>
      </c>
      <c r="J43" s="21"/>
      <c r="K43" s="18"/>
      <c r="L43" s="19" t="s">
        <v>16</v>
      </c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19"/>
      <c r="BA43" s="48" t="s">
        <v>66</v>
      </c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20"/>
      <c r="CU43" s="31" t="s">
        <v>66</v>
      </c>
    </row>
    <row r="44" spans="1:111" x14ac:dyDescent="0.2">
      <c r="K44" s="18"/>
      <c r="L44" s="19" t="s">
        <v>35</v>
      </c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49" t="s">
        <v>13</v>
      </c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19"/>
      <c r="BA44" s="49" t="s">
        <v>14</v>
      </c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20"/>
    </row>
    <row r="45" spans="1:111" x14ac:dyDescent="0.2">
      <c r="K45" s="18"/>
      <c r="L45" s="19" t="s">
        <v>36</v>
      </c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20"/>
    </row>
    <row r="46" spans="1:111" x14ac:dyDescent="0.2">
      <c r="K46" s="18"/>
      <c r="L46" s="19" t="s">
        <v>29</v>
      </c>
      <c r="M46" s="43">
        <f>DAY(CI4)</f>
        <v>17</v>
      </c>
      <c r="N46" s="43"/>
      <c r="O46" s="43"/>
      <c r="P46" s="19" t="s">
        <v>29</v>
      </c>
      <c r="Q46" s="43" t="str">
        <f>Mesrus(CI4, 1)</f>
        <v>июня</v>
      </c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25"/>
      <c r="AD46" s="43">
        <f>YEAR(CI4)</f>
        <v>2020</v>
      </c>
      <c r="AE46" s="43"/>
      <c r="AF46" s="43"/>
      <c r="AG46" s="43"/>
      <c r="AH46" s="43"/>
      <c r="AI46" s="44" t="s">
        <v>30</v>
      </c>
      <c r="AJ46" s="44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20"/>
    </row>
    <row r="47" spans="1:111" x14ac:dyDescent="0.2">
      <c r="K47" s="22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4"/>
    </row>
  </sheetData>
  <mergeCells count="179">
    <mergeCell ref="K33:T33"/>
    <mergeCell ref="BH33:CD33"/>
    <mergeCell ref="K34:W34"/>
    <mergeCell ref="Y34:AE34"/>
    <mergeCell ref="AG34:AS34"/>
    <mergeCell ref="K5:S5"/>
    <mergeCell ref="K8:AC8"/>
    <mergeCell ref="K2:BZ2"/>
    <mergeCell ref="T5:BZ5"/>
    <mergeCell ref="K9:AC9"/>
    <mergeCell ref="K13:AD13"/>
    <mergeCell ref="AE13:AK13"/>
    <mergeCell ref="AL13:AS13"/>
    <mergeCell ref="AX13:BO13"/>
    <mergeCell ref="BS13:CJ13"/>
    <mergeCell ref="CA5:CG5"/>
    <mergeCell ref="AD8:BZ8"/>
    <mergeCell ref="BS12:CJ12"/>
    <mergeCell ref="CI2:CS2"/>
    <mergeCell ref="BW3:CG3"/>
    <mergeCell ref="CI3:CS3"/>
    <mergeCell ref="AG4:BC4"/>
    <mergeCell ref="CA4:CG4"/>
    <mergeCell ref="CI4:CS4"/>
    <mergeCell ref="CI5:CS5"/>
    <mergeCell ref="CI6:CS6"/>
    <mergeCell ref="BC7:BF7"/>
    <mergeCell ref="BH7:BZ7"/>
    <mergeCell ref="CA7:CG7"/>
    <mergeCell ref="CI7:CS7"/>
    <mergeCell ref="CI8:CS8"/>
    <mergeCell ref="CK13:CS13"/>
    <mergeCell ref="K14:AD14"/>
    <mergeCell ref="AE14:AK14"/>
    <mergeCell ref="AL14:AS14"/>
    <mergeCell ref="AX14:BO14"/>
    <mergeCell ref="BS14:CJ14"/>
    <mergeCell ref="CK14:CS14"/>
    <mergeCell ref="CA9:CG9"/>
    <mergeCell ref="CI9:CS9"/>
    <mergeCell ref="K11:AD12"/>
    <mergeCell ref="AE11:AK12"/>
    <mergeCell ref="AL11:AS12"/>
    <mergeCell ref="AX11:CJ11"/>
    <mergeCell ref="CK11:CS12"/>
    <mergeCell ref="AX12:BO12"/>
    <mergeCell ref="AY34:BF34"/>
    <mergeCell ref="BH34:BW34"/>
    <mergeCell ref="BY34:CE34"/>
    <mergeCell ref="CG34:CS34"/>
    <mergeCell ref="K35:W35"/>
    <mergeCell ref="Y35:AE35"/>
    <mergeCell ref="AG35:AS35"/>
    <mergeCell ref="AY35:BF35"/>
    <mergeCell ref="BH35:BW35"/>
    <mergeCell ref="BY35:CE35"/>
    <mergeCell ref="CG35:CS35"/>
    <mergeCell ref="BM36:CA36"/>
    <mergeCell ref="CH36:CI36"/>
    <mergeCell ref="L40:AF40"/>
    <mergeCell ref="L36:N36"/>
    <mergeCell ref="P36:AA36"/>
    <mergeCell ref="AH36:AI36"/>
    <mergeCell ref="BI36:BK36"/>
    <mergeCell ref="AC36:AG36"/>
    <mergeCell ref="CC36:CG36"/>
    <mergeCell ref="M46:O46"/>
    <mergeCell ref="Q46:AB46"/>
    <mergeCell ref="AI46:AJ46"/>
    <mergeCell ref="L41:X41"/>
    <mergeCell ref="Y41:CR41"/>
    <mergeCell ref="Y42:CR42"/>
    <mergeCell ref="AF43:AY43"/>
    <mergeCell ref="BA43:CE43"/>
    <mergeCell ref="AF44:AY44"/>
    <mergeCell ref="BA44:CE44"/>
    <mergeCell ref="AD46:AH46"/>
    <mergeCell ref="CK15:CS15"/>
    <mergeCell ref="K16:AD16"/>
    <mergeCell ref="AE16:AK16"/>
    <mergeCell ref="AL16:AS16"/>
    <mergeCell ref="AX16:BO16"/>
    <mergeCell ref="BS16:CJ16"/>
    <mergeCell ref="CK16:CS16"/>
    <mergeCell ref="K15:AD15"/>
    <mergeCell ref="AE15:AK15"/>
    <mergeCell ref="AL15:AS15"/>
    <mergeCell ref="AX15:BO15"/>
    <mergeCell ref="BS15:CJ15"/>
    <mergeCell ref="CK17:CS17"/>
    <mergeCell ref="K18:AD18"/>
    <mergeCell ref="AE18:AK18"/>
    <mergeCell ref="AL18:AS18"/>
    <mergeCell ref="AX18:BO18"/>
    <mergeCell ref="BS18:CJ18"/>
    <mergeCell ref="CK18:CS18"/>
    <mergeCell ref="K17:AD17"/>
    <mergeCell ref="AE17:AK17"/>
    <mergeCell ref="AL17:AS17"/>
    <mergeCell ref="AX17:BO17"/>
    <mergeCell ref="BS17:CJ17"/>
    <mergeCell ref="CK19:CS19"/>
    <mergeCell ref="K20:AD20"/>
    <mergeCell ref="AE20:AK20"/>
    <mergeCell ref="AL20:AS20"/>
    <mergeCell ref="AX20:BO20"/>
    <mergeCell ref="BS20:CJ20"/>
    <mergeCell ref="CK20:CS20"/>
    <mergeCell ref="K19:AD19"/>
    <mergeCell ref="AE19:AK19"/>
    <mergeCell ref="AL19:AS19"/>
    <mergeCell ref="AX19:BO19"/>
    <mergeCell ref="BS19:CJ19"/>
    <mergeCell ref="CK21:CS21"/>
    <mergeCell ref="K22:AD22"/>
    <mergeCell ref="AE22:AK22"/>
    <mergeCell ref="AL22:AS22"/>
    <mergeCell ref="AX22:BO22"/>
    <mergeCell ref="BS22:CJ22"/>
    <mergeCell ref="CK22:CS22"/>
    <mergeCell ref="K21:AD21"/>
    <mergeCell ref="AE21:AK21"/>
    <mergeCell ref="AL21:AS21"/>
    <mergeCell ref="AX21:BO21"/>
    <mergeCell ref="BS21:CJ21"/>
    <mergeCell ref="CK23:CS23"/>
    <mergeCell ref="K24:AD24"/>
    <mergeCell ref="AE24:AK24"/>
    <mergeCell ref="AL24:AS24"/>
    <mergeCell ref="AX24:BO24"/>
    <mergeCell ref="BS24:CJ24"/>
    <mergeCell ref="CK24:CS24"/>
    <mergeCell ref="K23:AD23"/>
    <mergeCell ref="AE23:AK23"/>
    <mergeCell ref="AL23:AS23"/>
    <mergeCell ref="AX23:BO23"/>
    <mergeCell ref="BS23:CJ23"/>
    <mergeCell ref="CK25:CS25"/>
    <mergeCell ref="K26:AD26"/>
    <mergeCell ref="AE26:AK26"/>
    <mergeCell ref="AL26:AS26"/>
    <mergeCell ref="AX26:BO26"/>
    <mergeCell ref="BS26:CJ26"/>
    <mergeCell ref="CK26:CS26"/>
    <mergeCell ref="K25:AD25"/>
    <mergeCell ref="AE25:AK25"/>
    <mergeCell ref="AL25:AS25"/>
    <mergeCell ref="AX25:BO25"/>
    <mergeCell ref="BS25:CJ25"/>
    <mergeCell ref="CK27:CS27"/>
    <mergeCell ref="K28:AD28"/>
    <mergeCell ref="AE28:AK28"/>
    <mergeCell ref="AL28:AS28"/>
    <mergeCell ref="AX28:BO28"/>
    <mergeCell ref="BS28:CJ28"/>
    <mergeCell ref="CK28:CS28"/>
    <mergeCell ref="K27:AD27"/>
    <mergeCell ref="AE27:AK27"/>
    <mergeCell ref="AL27:AS27"/>
    <mergeCell ref="AX27:BO27"/>
    <mergeCell ref="BS27:CJ27"/>
    <mergeCell ref="CK31:CS31"/>
    <mergeCell ref="K31:AD31"/>
    <mergeCell ref="AE31:AK31"/>
    <mergeCell ref="AL31:AS31"/>
    <mergeCell ref="AX31:BO31"/>
    <mergeCell ref="BS31:CJ31"/>
    <mergeCell ref="CK29:CS29"/>
    <mergeCell ref="K30:AD30"/>
    <mergeCell ref="AE30:AK30"/>
    <mergeCell ref="AL30:AS30"/>
    <mergeCell ref="AX30:BO30"/>
    <mergeCell ref="BS30:CJ30"/>
    <mergeCell ref="CK30:CS30"/>
    <mergeCell ref="K29:AD29"/>
    <mergeCell ref="AE29:AK29"/>
    <mergeCell ref="AL29:AS29"/>
    <mergeCell ref="AX29:BO29"/>
    <mergeCell ref="BS29:CJ29"/>
  </mergeCells>
  <pageMargins left="1.1023622047244095" right="0.51181102362204722" top="0.55118110236220474" bottom="0.55118110236220474" header="0.31496062992125984" footer="0.31496062992125984"/>
  <pageSetup paperSize="9" scale="87" fitToHeight="0" orientation="portrait" r:id="rId1"/>
  <colBreaks count="1" manualBreakCount="1">
    <brk id="12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Сводная бух.справка (0504833)</vt:lpstr>
      <vt:lpstr>CreatorCaption</vt:lpstr>
      <vt:lpstr>EndCreatorDate</vt:lpstr>
      <vt:lpstr>HeadCreatorCaption</vt:lpstr>
      <vt:lpstr>HeadCreatorPost</vt:lpstr>
      <vt:lpstr>StartCreatorDate</vt:lpstr>
      <vt:lpstr>'Сводная бух.справка (0504833)'!Область_печати</vt:lpstr>
    </vt:vector>
  </TitlesOfParts>
  <Company>SKBKontur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</dc:creator>
  <cp:lastModifiedBy>User</cp:lastModifiedBy>
  <cp:lastPrinted>2019-08-12T09:10:08Z</cp:lastPrinted>
  <dcterms:created xsi:type="dcterms:W3CDTF">2000-08-29T05:03:03Z</dcterms:created>
  <dcterms:modified xsi:type="dcterms:W3CDTF">2021-06-02T07:58:06Z</dcterms:modified>
</cp:coreProperties>
</file>